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325483C-ABE6-4822-A7C2-44D1D23F04D5}" xr6:coauthVersionLast="47" xr6:coauthVersionMax="47" xr10:uidLastSave="{00000000-0000-0000-0000-000000000000}"/>
  <workbookProtection workbookAlgorithmName="SHA-512" workbookHashValue="o8uPo7MFbnVQf3qQ9doF5EWTE0KbRN7yxKdxoGNtmB8EWM6TmlHS/NkFe9mFfl6zX76e4qrzcdsBrUh2DuubJg==" workbookSaltValue="6J1zM08sDn5gSTZu33kuTA==" workbookSpinCount="100000" lockStructure="1"/>
  <bookViews>
    <workbookView xWindow="28680" yWindow="-210" windowWidth="29040" windowHeight="15720" tabRatio="932" firstSheet="5" activeTab="9" xr2:uid="{00000000-000D-0000-FFFF-FFFF00000000}"/>
  </bookViews>
  <sheets>
    <sheet name="Facesheet" sheetId="64" state="hidden" r:id="rId1"/>
    <sheet name="データベース" sheetId="19" state="hidden" r:id="rId2"/>
    <sheet name="陸上個人申込用紙" sheetId="65" state="hidden" r:id="rId3"/>
    <sheet name="各番号（変更不可）" sheetId="18" state="hidden" r:id="rId4"/>
    <sheet name="作成及び申込要領" sheetId="59" r:id="rId5"/>
    <sheet name="こちらから" sheetId="57" r:id="rId6"/>
    <sheet name="0.役員名簿" sheetId="60" r:id="rId7"/>
    <sheet name="1.参加人員" sheetId="61" r:id="rId8"/>
    <sheet name="2.参加料内訳" sheetId="62" r:id="rId9"/>
    <sheet name="3.陸上（一般）" sheetId="34" r:id="rId10"/>
    <sheet name="4.陸上（青年・リレー）" sheetId="35" r:id="rId11"/>
    <sheet name="5.陸上（壮年男子）" sheetId="36" r:id="rId12"/>
    <sheet name="6.陸上（壮年女子）" sheetId="37" r:id="rId13"/>
    <sheet name="7.バスケ〔一般男子〕" sheetId="11" r:id="rId14"/>
    <sheet name="8.バスケ〔一般女子〕" sheetId="14" r:id="rId15"/>
    <sheet name="9.バスケ〔青年男子〕 " sheetId="17" r:id="rId16"/>
    <sheet name="10.バスケ〔青年女子〕" sheetId="16" r:id="rId17"/>
    <sheet name="11.バレー（一般男子）" sheetId="20" r:id="rId18"/>
    <sheet name="12.バレー（一般女子）" sheetId="21" r:id="rId19"/>
    <sheet name="13.バレー（青年男子）" sheetId="22" r:id="rId20"/>
    <sheet name="14.バレー（青年女子）" sheetId="23" r:id="rId21"/>
    <sheet name="15.バレー（壮年女子）" sheetId="24" r:id="rId22"/>
    <sheet name="16.ソフトテニス（一般）" sheetId="25" r:id="rId23"/>
    <sheet name="17.ソフトテニス（壮年）" sheetId="26" r:id="rId24"/>
    <sheet name="18.卓球（一般）" sheetId="27" r:id="rId25"/>
    <sheet name="19.卓球（青年）" sheetId="28" r:id="rId26"/>
    <sheet name="20.卓球（壮年）" sheetId="33" r:id="rId27"/>
    <sheet name="21.バド（一般男子）" sheetId="29" r:id="rId28"/>
    <sheet name="22.バド（一般女子）" sheetId="38" r:id="rId29"/>
    <sheet name="23.バド（青年）" sheetId="39" r:id="rId30"/>
    <sheet name="24.バド（壮年男子）" sheetId="40" r:id="rId31"/>
    <sheet name="25.バド（壮年女子）" sheetId="41" r:id="rId32"/>
    <sheet name="26.バド（混成）" sheetId="42" r:id="rId33"/>
    <sheet name="27.柔道（一般男子）" sheetId="30" r:id="rId34"/>
    <sheet name="28.柔道（青年男子）" sheetId="32" r:id="rId35"/>
    <sheet name="29.剣道（一般男子） " sheetId="31" r:id="rId36"/>
    <sheet name="30.剣道（一般女子）" sheetId="43" r:id="rId37"/>
    <sheet name="31.剣道（青年男子）" sheetId="45" r:id="rId38"/>
    <sheet name="32.剣道（青年女子）" sheetId="44" r:id="rId39"/>
    <sheet name="33.弓道（一般男子）" sheetId="46" r:id="rId40"/>
    <sheet name="34.弓道（一般女子）" sheetId="47" r:id="rId41"/>
    <sheet name="35.弓道（青年）" sheetId="48" r:id="rId42"/>
    <sheet name="36.相撲（一般男子）" sheetId="50" r:id="rId43"/>
    <sheet name="37.相撲（青年男子）" sheetId="51" r:id="rId44"/>
    <sheet name="38.相撲（個人戦）" sheetId="52" r:id="rId45"/>
    <sheet name="39.ソフトボール（一般男子）" sheetId="49" r:id="rId46"/>
    <sheet name="40.空手道（男子）" sheetId="53" r:id="rId47"/>
    <sheet name="41.空手道（壮年男子）" sheetId="54" r:id="rId48"/>
    <sheet name="42.空手道（女子）" sheetId="55" r:id="rId49"/>
    <sheet name="43.テニス" sheetId="56" r:id="rId50"/>
  </sheets>
  <definedNames>
    <definedName name="_xlnm._FilterDatabase" localSheetId="1" hidden="1">データベース!$A$1:$S$512</definedName>
    <definedName name="_xlnm.Print_Area" localSheetId="6">'0.役員名簿'!$A$1:$D$26</definedName>
    <definedName name="_xlnm.Print_Area" localSheetId="7">'1.参加人員'!$A$1:$X$53</definedName>
    <definedName name="_xlnm.Print_Area" localSheetId="16">'10.バスケ〔青年女子〕'!$A$1:$H$28</definedName>
    <definedName name="_xlnm.Print_Area" localSheetId="17">'11.バレー（一般男子）'!$A$1:$G$32</definedName>
    <definedName name="_xlnm.Print_Area" localSheetId="18">'12.バレー（一般女子）'!$E$1:$K$30</definedName>
    <definedName name="_xlnm.Print_Area" localSheetId="19">'13.バレー（青年男子）'!$A$1:$H$31</definedName>
    <definedName name="_xlnm.Print_Area" localSheetId="20">'14.バレー（青年女子）'!$A$1:$H$31</definedName>
    <definedName name="_xlnm.Print_Area" localSheetId="21">'15.バレー（壮年女子）'!$A$1:$G$27</definedName>
    <definedName name="_xlnm.Print_Area" localSheetId="22">'16.ソフトテニス（一般）'!$A$1:$F$20</definedName>
    <definedName name="_xlnm.Print_Area" localSheetId="23">'17.ソフトテニス（壮年）'!$A$1:$F$24</definedName>
    <definedName name="_xlnm.Print_Area" localSheetId="24">'18.卓球（一般）'!$A$1:$G$20</definedName>
    <definedName name="_xlnm.Print_Area" localSheetId="25">'19.卓球（青年）'!$A$1:$H$21</definedName>
    <definedName name="_xlnm.Print_Area" localSheetId="8">'2.参加料内訳'!$A$1:$V$31</definedName>
    <definedName name="_xlnm.Print_Area" localSheetId="26">'20.卓球（壮年）'!$A$1:$G$22</definedName>
    <definedName name="_xlnm.Print_Area" localSheetId="27">'21.バド（一般男子）'!$A$1:$G$22</definedName>
    <definedName name="_xlnm.Print_Area" localSheetId="28">'22.バド（一般女子）'!$A$1:$G$23</definedName>
    <definedName name="_xlnm.Print_Area" localSheetId="29">'23.バド（青年）'!$A$1:$G$21</definedName>
    <definedName name="_xlnm.Print_Area" localSheetId="30">'24.バド（壮年男子）'!$A$1:$F$20</definedName>
    <definedName name="_xlnm.Print_Area" localSheetId="31">'25.バド（壮年女子）'!$A$1:$F$20</definedName>
    <definedName name="_xlnm.Print_Area" localSheetId="32">'26.バド（混成）'!$A$1:$F$20</definedName>
    <definedName name="_xlnm.Print_Area" localSheetId="33">'27.柔道（一般男子）'!$A$1:$H$23</definedName>
    <definedName name="_xlnm.Print_Area" localSheetId="34">'28.柔道（青年男子）'!$A$1:$I$24</definedName>
    <definedName name="_xlnm.Print_Area" localSheetId="35">'29.剣道（一般男子） '!$A$1:$F$21</definedName>
    <definedName name="_xlnm.Print_Area" localSheetId="9">'3.陸上（一般）'!$A$1:$F$33</definedName>
    <definedName name="_xlnm.Print_Area" localSheetId="36">'30.剣道（一般女子）'!$A$1:$F$19</definedName>
    <definedName name="_xlnm.Print_Area" localSheetId="37">'31.剣道（青年男子）'!$A$1:$G$21</definedName>
    <definedName name="_xlnm.Print_Area" localSheetId="38">'32.剣道（青年女子）'!$A$1:$G$18</definedName>
    <definedName name="_xlnm.Print_Area" localSheetId="39">'33.弓道（一般男子）'!$A$1:$G$20</definedName>
    <definedName name="_xlnm.Print_Area" localSheetId="40">'34.弓道（一般女子）'!$A$1:$G$19</definedName>
    <definedName name="_xlnm.Print_Area" localSheetId="41">'35.弓道（青年）'!$A$1:$H$21</definedName>
    <definedName name="_xlnm.Print_Area" localSheetId="42">'36.相撲（一般男子）'!$A$1:$G$28</definedName>
    <definedName name="_xlnm.Print_Area" localSheetId="43">'37.相撲（青年男子）'!$A$1:$H$21</definedName>
    <definedName name="_xlnm.Print_Area" localSheetId="44">'38.相撲（個人戦）'!$A$1:$E$24</definedName>
    <definedName name="_xlnm.Print_Area" localSheetId="45">'39.ソフトボール（一般男子）'!$A$1:$F$32</definedName>
    <definedName name="_xlnm.Print_Area" localSheetId="10">'4.陸上（青年・リレー）'!$A$1:$F$52</definedName>
    <definedName name="_xlnm.Print_Area" localSheetId="46">'40.空手道（男子）'!$E$1:$M$42</definedName>
    <definedName name="_xlnm.Print_Area" localSheetId="47">'41.空手道（壮年男子）'!$A$1:$H$26</definedName>
    <definedName name="_xlnm.Print_Area" localSheetId="48">'42.空手道（女子）'!$A$1:$I$40</definedName>
    <definedName name="_xlnm.Print_Area" localSheetId="49">'43.テニス'!$A$1:$F$23</definedName>
    <definedName name="_xlnm.Print_Area" localSheetId="11">'5.陸上（壮年男子）'!$E$1:$J$48</definedName>
    <definedName name="_xlnm.Print_Area" localSheetId="12">'6.陸上（壮年女子）'!$E$1:$J$48</definedName>
    <definedName name="_xlnm.Print_Area" localSheetId="13">'7.バスケ〔一般男子〕'!$A$1:$G$29</definedName>
    <definedName name="_xlnm.Print_Area" localSheetId="14">'8.バスケ〔一般女子〕'!$A$1:$G$27</definedName>
    <definedName name="_xlnm.Print_Area" localSheetId="15">'9.バスケ〔青年男子〕 '!$A$1:$H$28</definedName>
    <definedName name="_xlnm.Print_Area" localSheetId="4">作成及び申込要領!$A$1:$Y$45</definedName>
    <definedName name="_xlnm.Print_Area" localSheetId="2">陸上個人申込用紙!$A$1:$H$49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4" i="19" l="1"/>
  <c r="Q364" i="19"/>
  <c r="R364" i="19"/>
  <c r="P365" i="19"/>
  <c r="Q365" i="19"/>
  <c r="R365" i="19"/>
  <c r="P366" i="19"/>
  <c r="Q366" i="19"/>
  <c r="R366" i="19"/>
  <c r="P367" i="19"/>
  <c r="Q367" i="19"/>
  <c r="R367" i="19"/>
  <c r="N367" i="19"/>
  <c r="N366" i="19"/>
  <c r="N365" i="19"/>
  <c r="N364" i="19"/>
  <c r="L367" i="19"/>
  <c r="L366" i="19"/>
  <c r="L365" i="19"/>
  <c r="L364" i="19"/>
  <c r="P360" i="19"/>
  <c r="Q360" i="19"/>
  <c r="R360" i="19"/>
  <c r="P361" i="19"/>
  <c r="Q361" i="19"/>
  <c r="R361" i="19"/>
  <c r="P362" i="19"/>
  <c r="Q362" i="19"/>
  <c r="R362" i="19"/>
  <c r="P363" i="19"/>
  <c r="Q363" i="19"/>
  <c r="R363" i="19"/>
  <c r="N363" i="19"/>
  <c r="N362" i="19"/>
  <c r="N361" i="19"/>
  <c r="N360" i="19"/>
  <c r="L363" i="19"/>
  <c r="L362" i="19"/>
  <c r="L361" i="19"/>
  <c r="L360" i="19"/>
  <c r="P356" i="19"/>
  <c r="Q356" i="19"/>
  <c r="R356" i="19"/>
  <c r="S356" i="19"/>
  <c r="P357" i="19"/>
  <c r="Q357" i="19"/>
  <c r="R357" i="19"/>
  <c r="S357" i="19"/>
  <c r="P358" i="19"/>
  <c r="Q358" i="19"/>
  <c r="R358" i="19"/>
  <c r="S358" i="19"/>
  <c r="P359" i="19"/>
  <c r="Q359" i="19"/>
  <c r="R359" i="19"/>
  <c r="S359" i="19"/>
  <c r="N359" i="19"/>
  <c r="N358" i="19"/>
  <c r="N357" i="19"/>
  <c r="N356" i="19"/>
  <c r="L359" i="19"/>
  <c r="L358" i="19"/>
  <c r="L357" i="19"/>
  <c r="L356" i="19"/>
  <c r="P351" i="19"/>
  <c r="Q351" i="19"/>
  <c r="R351" i="19"/>
  <c r="S351" i="19"/>
  <c r="P352" i="19"/>
  <c r="Q352" i="19"/>
  <c r="R352" i="19"/>
  <c r="S352" i="19"/>
  <c r="P353" i="19"/>
  <c r="Q353" i="19"/>
  <c r="R353" i="19"/>
  <c r="S353" i="19"/>
  <c r="P354" i="19"/>
  <c r="Q354" i="19"/>
  <c r="R354" i="19"/>
  <c r="S354" i="19"/>
  <c r="P355" i="19"/>
  <c r="Q355" i="19"/>
  <c r="R355" i="19"/>
  <c r="S355" i="19"/>
  <c r="N355" i="19"/>
  <c r="N354" i="19"/>
  <c r="N353" i="19"/>
  <c r="N352" i="19"/>
  <c r="N351" i="19"/>
  <c r="L355" i="19"/>
  <c r="L354" i="19"/>
  <c r="L353" i="19"/>
  <c r="L352" i="19"/>
  <c r="L351" i="19"/>
  <c r="F353" i="19"/>
  <c r="A353" i="19" s="1"/>
  <c r="F354" i="19"/>
  <c r="A354" i="19" s="1"/>
  <c r="F355" i="19"/>
  <c r="A355" i="19" s="1"/>
  <c r="F356" i="19"/>
  <c r="A356" i="19" s="1"/>
  <c r="F357" i="19"/>
  <c r="A357" i="19" s="1"/>
  <c r="F358" i="19"/>
  <c r="A358" i="19" s="1"/>
  <c r="F359" i="19"/>
  <c r="A359" i="19" s="1"/>
  <c r="F360" i="19"/>
  <c r="A360" i="19" s="1"/>
  <c r="P346" i="19"/>
  <c r="Q346" i="19"/>
  <c r="R346" i="19"/>
  <c r="P347" i="19"/>
  <c r="Q347" i="19"/>
  <c r="R347" i="19"/>
  <c r="P348" i="19"/>
  <c r="Q348" i="19"/>
  <c r="R348" i="19"/>
  <c r="P349" i="19"/>
  <c r="Q349" i="19"/>
  <c r="R349" i="19"/>
  <c r="P350" i="19"/>
  <c r="Q350" i="19"/>
  <c r="R350" i="19"/>
  <c r="N350" i="19"/>
  <c r="N349" i="19"/>
  <c r="N348" i="19"/>
  <c r="N347" i="19"/>
  <c r="N346" i="19"/>
  <c r="L350" i="19"/>
  <c r="L349" i="19"/>
  <c r="L348" i="19"/>
  <c r="L347" i="19"/>
  <c r="L346" i="19"/>
  <c r="R345" i="19"/>
  <c r="Q345" i="19"/>
  <c r="R344" i="19"/>
  <c r="Q344" i="19"/>
  <c r="R343" i="19"/>
  <c r="Q343" i="19"/>
  <c r="R342" i="19"/>
  <c r="Q342" i="19"/>
  <c r="Q341" i="19"/>
  <c r="R341" i="19"/>
  <c r="S340" i="19"/>
  <c r="R340" i="19"/>
  <c r="S339" i="19"/>
  <c r="R339" i="19"/>
  <c r="S338" i="19"/>
  <c r="R338" i="19"/>
  <c r="R337" i="19"/>
  <c r="S337" i="19"/>
  <c r="S336" i="19"/>
  <c r="R336" i="19"/>
  <c r="S335" i="19"/>
  <c r="R335" i="19"/>
  <c r="S334" i="19"/>
  <c r="R334" i="19"/>
  <c r="S333" i="19"/>
  <c r="R333" i="19"/>
  <c r="R332" i="19"/>
  <c r="S332" i="19"/>
  <c r="S331" i="19"/>
  <c r="R331" i="19"/>
  <c r="S330" i="19"/>
  <c r="R330" i="19"/>
  <c r="S329" i="19"/>
  <c r="R329" i="19"/>
  <c r="S328" i="19"/>
  <c r="R328" i="19"/>
  <c r="R327" i="19"/>
  <c r="S327" i="19"/>
  <c r="Q308" i="19"/>
  <c r="Q307" i="19"/>
  <c r="Q306" i="19"/>
  <c r="Q305" i="19"/>
  <c r="Q304" i="19"/>
  <c r="Q303" i="19"/>
  <c r="Q302" i="19"/>
  <c r="Q301" i="19"/>
  <c r="Q300" i="19"/>
  <c r="Q299" i="19"/>
  <c r="R298" i="19"/>
  <c r="Q298" i="19"/>
  <c r="P298" i="19"/>
  <c r="R297" i="19"/>
  <c r="Q297" i="19"/>
  <c r="P297" i="19"/>
  <c r="R296" i="19"/>
  <c r="Q296" i="19"/>
  <c r="P296" i="19"/>
  <c r="R295" i="19"/>
  <c r="Q295" i="19"/>
  <c r="P295" i="19"/>
  <c r="R294" i="19"/>
  <c r="Q294" i="19"/>
  <c r="P294" i="19"/>
  <c r="R293" i="19"/>
  <c r="Q293" i="19"/>
  <c r="P293" i="19"/>
  <c r="P292" i="19"/>
  <c r="Q292" i="19"/>
  <c r="R292" i="19"/>
  <c r="Q291" i="19"/>
  <c r="Q290" i="19"/>
  <c r="Q289" i="19"/>
  <c r="Q288" i="19"/>
  <c r="Q287" i="19"/>
  <c r="Q286" i="19"/>
  <c r="Q285" i="19"/>
  <c r="Q284" i="19"/>
  <c r="Q283" i="19"/>
  <c r="Q282" i="19"/>
  <c r="Q281" i="19"/>
  <c r="P281" i="19"/>
  <c r="Q280" i="19"/>
  <c r="P280" i="19"/>
  <c r="Q279" i="19"/>
  <c r="P279" i="19"/>
  <c r="Q278" i="19"/>
  <c r="P278" i="19"/>
  <c r="P277" i="19"/>
  <c r="Q277" i="19"/>
  <c r="L254" i="19"/>
  <c r="S246" i="19"/>
  <c r="R246" i="19"/>
  <c r="S245" i="19"/>
  <c r="R245" i="19"/>
  <c r="S244" i="19"/>
  <c r="R244" i="19"/>
  <c r="S243" i="19"/>
  <c r="R243" i="19"/>
  <c r="S242" i="19"/>
  <c r="R242" i="19"/>
  <c r="R241" i="19"/>
  <c r="S241" i="19"/>
  <c r="Q246" i="19"/>
  <c r="P246" i="19"/>
  <c r="Q245" i="19"/>
  <c r="P245" i="19"/>
  <c r="Q244" i="19"/>
  <c r="P244" i="19"/>
  <c r="Q243" i="19"/>
  <c r="P243" i="19"/>
  <c r="Q242" i="19"/>
  <c r="P242" i="19"/>
  <c r="P241" i="19"/>
  <c r="Q241" i="19"/>
  <c r="R240" i="19"/>
  <c r="Q240" i="19"/>
  <c r="R239" i="19"/>
  <c r="Q239" i="19"/>
  <c r="R238" i="19"/>
  <c r="Q238" i="19"/>
  <c r="R237" i="19"/>
  <c r="Q237" i="19"/>
  <c r="R236" i="19"/>
  <c r="Q236" i="19"/>
  <c r="Q235" i="19"/>
  <c r="R235" i="19"/>
  <c r="P234" i="19"/>
  <c r="P233" i="19"/>
  <c r="P232" i="19"/>
  <c r="P231" i="19"/>
  <c r="P230" i="19"/>
  <c r="P229" i="19"/>
  <c r="P228" i="19"/>
  <c r="Q204" i="19"/>
  <c r="Q203" i="19"/>
  <c r="Q202" i="19"/>
  <c r="Q201" i="19"/>
  <c r="Q200" i="19"/>
  <c r="Q199" i="19"/>
  <c r="Q198" i="19"/>
  <c r="Q197" i="19"/>
  <c r="Q196" i="19"/>
  <c r="Q195" i="19"/>
  <c r="Q194" i="19"/>
  <c r="Q193" i="19"/>
  <c r="Q192" i="19"/>
  <c r="Q191" i="19"/>
  <c r="Q190" i="19"/>
  <c r="D16" i="55"/>
  <c r="E24" i="54"/>
  <c r="E15" i="54"/>
  <c r="D8" i="41"/>
  <c r="D8" i="40"/>
  <c r="V51" i="61"/>
  <c r="V7" i="61"/>
  <c r="A2" i="61"/>
  <c r="V46" i="61"/>
  <c r="H10" i="62" l="1"/>
  <c r="A1" i="62"/>
  <c r="A2" i="60"/>
  <c r="B6" i="34"/>
  <c r="E21" i="56" l="1"/>
  <c r="E38" i="55"/>
  <c r="O367" i="19" s="1"/>
  <c r="E37" i="55"/>
  <c r="O366" i="19" s="1"/>
  <c r="E36" i="55"/>
  <c r="O365" i="19" s="1"/>
  <c r="E35" i="55"/>
  <c r="O364" i="19" s="1"/>
  <c r="E23" i="54"/>
  <c r="O350" i="19" s="1"/>
  <c r="E22" i="54"/>
  <c r="O349" i="19" s="1"/>
  <c r="E21" i="54"/>
  <c r="O348" i="19" s="1"/>
  <c r="E20" i="54"/>
  <c r="O347" i="19" s="1"/>
  <c r="E19" i="54"/>
  <c r="O346" i="19" s="1"/>
  <c r="I24" i="53"/>
  <c r="E8" i="45"/>
  <c r="I21" i="53" l="1"/>
  <c r="I8" i="53"/>
  <c r="A30" i="20"/>
  <c r="C8" i="51"/>
  <c r="E14" i="44"/>
  <c r="E13" i="44"/>
  <c r="E12" i="44"/>
  <c r="E11" i="44"/>
  <c r="E16" i="45"/>
  <c r="E15" i="45"/>
  <c r="E14" i="45"/>
  <c r="E13" i="45"/>
  <c r="E12" i="45"/>
  <c r="E11" i="45"/>
  <c r="E14" i="43"/>
  <c r="E13" i="43"/>
  <c r="E12" i="43"/>
  <c r="E11" i="43"/>
  <c r="E16" i="31"/>
  <c r="E15" i="31"/>
  <c r="E14" i="31"/>
  <c r="E13" i="31"/>
  <c r="E12" i="31"/>
  <c r="E11" i="31"/>
  <c r="E19" i="56"/>
  <c r="E18" i="56"/>
  <c r="E17" i="56"/>
  <c r="E16" i="56"/>
  <c r="E15" i="56"/>
  <c r="E14" i="56"/>
  <c r="E13" i="56"/>
  <c r="E12" i="56"/>
  <c r="E11" i="56"/>
  <c r="E31" i="55"/>
  <c r="O363" i="19" s="1"/>
  <c r="E30" i="55"/>
  <c r="O362" i="19" s="1"/>
  <c r="E29" i="55"/>
  <c r="O361" i="19" s="1"/>
  <c r="E28" i="55"/>
  <c r="O360" i="19" s="1"/>
  <c r="E21" i="55"/>
  <c r="O359" i="19" s="1"/>
  <c r="E20" i="55"/>
  <c r="O358" i="19" s="1"/>
  <c r="E19" i="55"/>
  <c r="O357" i="19" s="1"/>
  <c r="E18" i="55"/>
  <c r="O356" i="19" s="1"/>
  <c r="E14" i="55"/>
  <c r="O355" i="19" s="1"/>
  <c r="E13" i="55"/>
  <c r="O354" i="19" s="1"/>
  <c r="E12" i="55"/>
  <c r="O353" i="19" s="1"/>
  <c r="E11" i="55"/>
  <c r="O352" i="19" s="1"/>
  <c r="E10" i="55"/>
  <c r="O351" i="19" s="1"/>
  <c r="E14" i="54"/>
  <c r="E13" i="54"/>
  <c r="E12" i="54"/>
  <c r="E11" i="54"/>
  <c r="E10" i="54"/>
  <c r="I39" i="53"/>
  <c r="I38" i="53"/>
  <c r="I37" i="53"/>
  <c r="I36" i="53"/>
  <c r="I28" i="53"/>
  <c r="I27" i="53"/>
  <c r="I26" i="53"/>
  <c r="I25" i="53"/>
  <c r="I15" i="53"/>
  <c r="I14" i="53"/>
  <c r="I13" i="53"/>
  <c r="I12" i="53"/>
  <c r="I11" i="53"/>
  <c r="E28" i="49"/>
  <c r="E27" i="49"/>
  <c r="E26" i="49"/>
  <c r="E25" i="49"/>
  <c r="E24" i="49"/>
  <c r="E23" i="49"/>
  <c r="E22" i="49"/>
  <c r="E21" i="49"/>
  <c r="E20" i="49"/>
  <c r="E19" i="49"/>
  <c r="E18" i="49"/>
  <c r="E17" i="49"/>
  <c r="E16" i="49"/>
  <c r="E15" i="49"/>
  <c r="E14" i="49"/>
  <c r="E13" i="49"/>
  <c r="E12" i="49"/>
  <c r="E11" i="49"/>
  <c r="C20" i="52"/>
  <c r="C19" i="52"/>
  <c r="C18" i="52"/>
  <c r="C17" i="52"/>
  <c r="C16" i="52"/>
  <c r="C15" i="52"/>
  <c r="C14" i="52"/>
  <c r="C13" i="52"/>
  <c r="C12" i="52"/>
  <c r="C11" i="52"/>
  <c r="E17" i="51"/>
  <c r="E16" i="51"/>
  <c r="E15" i="51"/>
  <c r="E14" i="51"/>
  <c r="E13" i="51"/>
  <c r="E12" i="51"/>
  <c r="E11" i="51"/>
  <c r="E24" i="50"/>
  <c r="E23" i="50"/>
  <c r="E22" i="50"/>
  <c r="E21" i="50"/>
  <c r="E20" i="50"/>
  <c r="E15" i="50"/>
  <c r="E14" i="50"/>
  <c r="E13" i="50"/>
  <c r="E12" i="50"/>
  <c r="E11" i="50"/>
  <c r="F15" i="48"/>
  <c r="F14" i="48"/>
  <c r="F13" i="48"/>
  <c r="F12" i="48"/>
  <c r="F11" i="48"/>
  <c r="F15" i="47"/>
  <c r="F14" i="47"/>
  <c r="F13" i="47"/>
  <c r="F12" i="47"/>
  <c r="F11" i="47"/>
  <c r="F15" i="46"/>
  <c r="F14" i="46"/>
  <c r="F13" i="46"/>
  <c r="F12" i="46"/>
  <c r="F11" i="46"/>
  <c r="E16" i="32"/>
  <c r="E15" i="32"/>
  <c r="E14" i="32"/>
  <c r="E13" i="32"/>
  <c r="E12" i="32"/>
  <c r="E11" i="32"/>
  <c r="E16" i="30"/>
  <c r="E15" i="30"/>
  <c r="E14" i="30"/>
  <c r="E13" i="30"/>
  <c r="E12" i="30"/>
  <c r="E11" i="30"/>
  <c r="E17" i="42"/>
  <c r="E16" i="42"/>
  <c r="E15" i="42"/>
  <c r="E14" i="42"/>
  <c r="E13" i="42"/>
  <c r="E12" i="42"/>
  <c r="E11" i="42"/>
  <c r="E18" i="41"/>
  <c r="E17" i="41"/>
  <c r="E16" i="41"/>
  <c r="E15" i="41"/>
  <c r="E14" i="41"/>
  <c r="E13" i="41"/>
  <c r="E12" i="41"/>
  <c r="E11" i="41"/>
  <c r="E18" i="40"/>
  <c r="E17" i="40"/>
  <c r="E16" i="40"/>
  <c r="E15" i="40"/>
  <c r="E14" i="40"/>
  <c r="E13" i="40"/>
  <c r="E12" i="40"/>
  <c r="E11" i="40"/>
  <c r="E17" i="39"/>
  <c r="E16" i="39"/>
  <c r="E15" i="39"/>
  <c r="E14" i="39"/>
  <c r="E13" i="39"/>
  <c r="E12" i="39"/>
  <c r="E11" i="39"/>
  <c r="E18" i="38"/>
  <c r="E17" i="38"/>
  <c r="E16" i="38"/>
  <c r="E15" i="38"/>
  <c r="E14" i="38"/>
  <c r="E13" i="38"/>
  <c r="E12" i="38"/>
  <c r="E11" i="38"/>
  <c r="E17" i="29"/>
  <c r="E16" i="29"/>
  <c r="E15" i="29"/>
  <c r="E14" i="29"/>
  <c r="E13" i="29"/>
  <c r="E12" i="29"/>
  <c r="E11" i="29"/>
  <c r="F19" i="33"/>
  <c r="F18" i="33"/>
  <c r="F17" i="33"/>
  <c r="F16" i="33"/>
  <c r="F15" i="33"/>
  <c r="F14" i="33"/>
  <c r="F13" i="33"/>
  <c r="F12" i="33"/>
  <c r="F11" i="33"/>
  <c r="F17" i="28"/>
  <c r="F16" i="28"/>
  <c r="F15" i="28"/>
  <c r="F14" i="28"/>
  <c r="F13" i="28"/>
  <c r="F12" i="28"/>
  <c r="F11" i="28"/>
  <c r="F17" i="27"/>
  <c r="F16" i="27"/>
  <c r="F15" i="27"/>
  <c r="F14" i="27"/>
  <c r="F13" i="27"/>
  <c r="F12" i="27"/>
  <c r="F11" i="27"/>
  <c r="E19" i="26"/>
  <c r="E18" i="26"/>
  <c r="E17" i="26"/>
  <c r="E16" i="26"/>
  <c r="E15" i="26"/>
  <c r="E14" i="26"/>
  <c r="E13" i="26"/>
  <c r="E12" i="26"/>
  <c r="E11" i="26"/>
  <c r="E19" i="25"/>
  <c r="E18" i="25"/>
  <c r="E17" i="25"/>
  <c r="E16" i="25"/>
  <c r="E15" i="25"/>
  <c r="E14" i="25"/>
  <c r="E13" i="25"/>
  <c r="E12" i="25"/>
  <c r="E11" i="25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A27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17" i="36"/>
  <c r="I16" i="36"/>
  <c r="I15" i="36"/>
  <c r="I14" i="36"/>
  <c r="I13" i="36"/>
  <c r="I12" i="36"/>
  <c r="I11" i="36"/>
  <c r="I10" i="36"/>
  <c r="I9" i="36"/>
  <c r="E41" i="35"/>
  <c r="E52" i="35"/>
  <c r="E51" i="35"/>
  <c r="E50" i="35"/>
  <c r="E49" i="35"/>
  <c r="E48" i="35"/>
  <c r="E47" i="35"/>
  <c r="E44" i="35"/>
  <c r="E43" i="35"/>
  <c r="E42" i="35"/>
  <c r="E40" i="35"/>
  <c r="E39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15" i="34"/>
  <c r="E32" i="34"/>
  <c r="E31" i="34"/>
  <c r="E30" i="34"/>
  <c r="E29" i="34"/>
  <c r="E28" i="34"/>
  <c r="E27" i="34"/>
  <c r="E26" i="34"/>
  <c r="E25" i="34"/>
  <c r="E21" i="34"/>
  <c r="E20" i="34"/>
  <c r="E19" i="34"/>
  <c r="E18" i="34"/>
  <c r="E17" i="34"/>
  <c r="E16" i="34"/>
  <c r="E14" i="34"/>
  <c r="E10" i="34"/>
  <c r="E9" i="34"/>
  <c r="A2" i="56" l="1"/>
  <c r="A2" i="55"/>
  <c r="A2" i="54"/>
  <c r="E2" i="53"/>
  <c r="A2" i="49"/>
  <c r="A2" i="52"/>
  <c r="A2" i="51"/>
  <c r="A2" i="50"/>
  <c r="A2" i="48"/>
  <c r="A2" i="47"/>
  <c r="A2" i="46"/>
  <c r="A2" i="44"/>
  <c r="F19" i="47"/>
  <c r="C6" i="56"/>
  <c r="C6" i="55"/>
  <c r="C6" i="54"/>
  <c r="G6" i="53"/>
  <c r="B24" i="53" s="1"/>
  <c r="B6" i="52"/>
  <c r="C6" i="49"/>
  <c r="C6" i="51"/>
  <c r="C6" i="50"/>
  <c r="C6" i="48"/>
  <c r="C6" i="47"/>
  <c r="C6" i="46"/>
  <c r="C6" i="44"/>
  <c r="C6" i="45"/>
  <c r="C6" i="43"/>
  <c r="A6" i="62"/>
  <c r="A2" i="45"/>
  <c r="A2" i="43"/>
  <c r="A2" i="31"/>
  <c r="A2" i="32"/>
  <c r="A2" i="30"/>
  <c r="A2" i="42"/>
  <c r="A2" i="41"/>
  <c r="A2" i="40"/>
  <c r="A2" i="39"/>
  <c r="A2" i="38"/>
  <c r="A2" i="29"/>
  <c r="A2" i="33"/>
  <c r="A2" i="28"/>
  <c r="A2" i="27"/>
  <c r="A2" i="26"/>
  <c r="A2" i="25"/>
  <c r="A2" i="24"/>
  <c r="A2" i="23"/>
  <c r="A2" i="22"/>
  <c r="E2" i="21"/>
  <c r="A2" i="20"/>
  <c r="A2" i="16"/>
  <c r="A2" i="17"/>
  <c r="A2" i="14"/>
  <c r="A2" i="11"/>
  <c r="E2" i="37"/>
  <c r="E2" i="36"/>
  <c r="A2" i="35"/>
  <c r="A2" i="34"/>
  <c r="N253" i="19"/>
  <c r="I30" i="21"/>
  <c r="E8" i="28"/>
  <c r="D8" i="17"/>
  <c r="F28" i="17"/>
  <c r="D8" i="16"/>
  <c r="D8" i="22"/>
  <c r="D8" i="23"/>
  <c r="D8" i="39"/>
  <c r="D8" i="32"/>
  <c r="D8" i="44"/>
  <c r="E8" i="48"/>
  <c r="D8" i="55"/>
  <c r="D8" i="49"/>
  <c r="D8" i="24"/>
  <c r="C62" i="65"/>
  <c r="C53" i="65"/>
  <c r="A43" i="65"/>
  <c r="A33" i="65"/>
  <c r="A23" i="65"/>
  <c r="A13" i="65"/>
  <c r="A3" i="65"/>
  <c r="D46" i="65"/>
  <c r="B46" i="65"/>
  <c r="C44" i="65"/>
  <c r="D36" i="65"/>
  <c r="B36" i="65"/>
  <c r="C34" i="65"/>
  <c r="D26" i="65"/>
  <c r="B26" i="65"/>
  <c r="C24" i="65"/>
  <c r="D16" i="65"/>
  <c r="B16" i="65"/>
  <c r="C14" i="65"/>
  <c r="D6" i="65"/>
  <c r="B6" i="65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36" i="19"/>
  <c r="F137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8" i="19"/>
  <c r="F179" i="19"/>
  <c r="F180" i="19"/>
  <c r="F181" i="19"/>
  <c r="F182" i="19"/>
  <c r="F183" i="19"/>
  <c r="F184" i="19"/>
  <c r="F185" i="19"/>
  <c r="F186" i="19"/>
  <c r="F187" i="19"/>
  <c r="F188" i="19"/>
  <c r="F189" i="19"/>
  <c r="F190" i="19"/>
  <c r="F191" i="19"/>
  <c r="F192" i="19"/>
  <c r="F193" i="19"/>
  <c r="F194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8" i="19"/>
  <c r="F209" i="19"/>
  <c r="F210" i="19"/>
  <c r="F211" i="19"/>
  <c r="F212" i="19"/>
  <c r="F213" i="19"/>
  <c r="F214" i="19"/>
  <c r="F215" i="19"/>
  <c r="F216" i="19"/>
  <c r="F217" i="19"/>
  <c r="F218" i="19"/>
  <c r="F219" i="19"/>
  <c r="F220" i="19"/>
  <c r="F221" i="19"/>
  <c r="F222" i="19"/>
  <c r="F223" i="19"/>
  <c r="F224" i="19"/>
  <c r="F225" i="19"/>
  <c r="F226" i="19"/>
  <c r="F227" i="19"/>
  <c r="F228" i="19"/>
  <c r="F229" i="19"/>
  <c r="F230" i="19"/>
  <c r="F231" i="19"/>
  <c r="F232" i="19"/>
  <c r="F233" i="19"/>
  <c r="F234" i="19"/>
  <c r="F235" i="19"/>
  <c r="F236" i="19"/>
  <c r="F237" i="19"/>
  <c r="F238" i="19"/>
  <c r="F239" i="19"/>
  <c r="F240" i="19"/>
  <c r="F241" i="19"/>
  <c r="F242" i="19"/>
  <c r="F243" i="19"/>
  <c r="F244" i="19"/>
  <c r="F245" i="19"/>
  <c r="F246" i="19"/>
  <c r="F247" i="19"/>
  <c r="F248" i="19"/>
  <c r="F249" i="19"/>
  <c r="F250" i="19"/>
  <c r="F251" i="19"/>
  <c r="F252" i="19"/>
  <c r="F253" i="19"/>
  <c r="F254" i="19"/>
  <c r="F255" i="19"/>
  <c r="F256" i="19"/>
  <c r="F257" i="19"/>
  <c r="F258" i="19"/>
  <c r="F259" i="19"/>
  <c r="F260" i="19"/>
  <c r="F261" i="19"/>
  <c r="F262" i="19"/>
  <c r="F263" i="19"/>
  <c r="F264" i="19"/>
  <c r="F265" i="19"/>
  <c r="F266" i="19"/>
  <c r="F267" i="19"/>
  <c r="F268" i="19"/>
  <c r="F269" i="19"/>
  <c r="F270" i="19"/>
  <c r="F271" i="19"/>
  <c r="F272" i="19"/>
  <c r="F273" i="19"/>
  <c r="F274" i="19"/>
  <c r="F275" i="19"/>
  <c r="F276" i="19"/>
  <c r="F277" i="19"/>
  <c r="F278" i="19"/>
  <c r="F279" i="19"/>
  <c r="F280" i="19"/>
  <c r="F281" i="19"/>
  <c r="F282" i="19"/>
  <c r="F283" i="19"/>
  <c r="F284" i="19"/>
  <c r="F285" i="19"/>
  <c r="F286" i="19"/>
  <c r="F287" i="19"/>
  <c r="F288" i="19"/>
  <c r="F289" i="19"/>
  <c r="F290" i="19"/>
  <c r="F291" i="19"/>
  <c r="F292" i="19"/>
  <c r="F293" i="19"/>
  <c r="F294" i="19"/>
  <c r="F295" i="19"/>
  <c r="F296" i="19"/>
  <c r="F297" i="19"/>
  <c r="F298" i="19"/>
  <c r="F299" i="19"/>
  <c r="F300" i="19"/>
  <c r="F301" i="19"/>
  <c r="F302" i="19"/>
  <c r="F303" i="19"/>
  <c r="F304" i="19"/>
  <c r="F305" i="19"/>
  <c r="F306" i="19"/>
  <c r="F307" i="19"/>
  <c r="F308" i="19"/>
  <c r="F309" i="19"/>
  <c r="F310" i="19"/>
  <c r="F311" i="19"/>
  <c r="F312" i="19"/>
  <c r="F313" i="19"/>
  <c r="F314" i="19"/>
  <c r="F315" i="19"/>
  <c r="F316" i="19"/>
  <c r="F317" i="19"/>
  <c r="F318" i="19"/>
  <c r="F319" i="19"/>
  <c r="F320" i="19"/>
  <c r="F321" i="19"/>
  <c r="F322" i="19"/>
  <c r="F323" i="19"/>
  <c r="F324" i="19"/>
  <c r="F325" i="19"/>
  <c r="F326" i="19"/>
  <c r="F327" i="19"/>
  <c r="F328" i="19"/>
  <c r="F329" i="19"/>
  <c r="F330" i="19"/>
  <c r="F331" i="19"/>
  <c r="F332" i="19"/>
  <c r="F333" i="19"/>
  <c r="F334" i="19"/>
  <c r="F335" i="19"/>
  <c r="F336" i="19"/>
  <c r="F337" i="19"/>
  <c r="F338" i="19"/>
  <c r="F339" i="19"/>
  <c r="F340" i="19"/>
  <c r="F341" i="19"/>
  <c r="F342" i="19"/>
  <c r="F343" i="19"/>
  <c r="F344" i="19"/>
  <c r="F345" i="19"/>
  <c r="F346" i="19"/>
  <c r="F347" i="19"/>
  <c r="F348" i="19"/>
  <c r="F349" i="19"/>
  <c r="F350" i="19"/>
  <c r="F351" i="19"/>
  <c r="F352" i="19"/>
  <c r="F361" i="19"/>
  <c r="F362" i="19"/>
  <c r="F363" i="19"/>
  <c r="F364" i="19"/>
  <c r="F365" i="19"/>
  <c r="F366" i="19"/>
  <c r="F367" i="19"/>
  <c r="F368" i="19"/>
  <c r="F369" i="19"/>
  <c r="F370" i="19"/>
  <c r="F371" i="19"/>
  <c r="F372" i="19"/>
  <c r="F373" i="19"/>
  <c r="F374" i="19"/>
  <c r="F375" i="19"/>
  <c r="F376" i="19"/>
  <c r="F377" i="19"/>
  <c r="F378" i="19"/>
  <c r="F379" i="19"/>
  <c r="F380" i="19"/>
  <c r="F381" i="19"/>
  <c r="F382" i="19"/>
  <c r="F383" i="19"/>
  <c r="F384" i="19"/>
  <c r="F385" i="19"/>
  <c r="F386" i="19"/>
  <c r="F387" i="19"/>
  <c r="F388" i="19"/>
  <c r="F389" i="19"/>
  <c r="F390" i="19"/>
  <c r="F391" i="19"/>
  <c r="F392" i="19"/>
  <c r="F393" i="19"/>
  <c r="F394" i="19"/>
  <c r="F395" i="19"/>
  <c r="F396" i="19"/>
  <c r="F397" i="19"/>
  <c r="F398" i="19"/>
  <c r="F399" i="19"/>
  <c r="F400" i="19"/>
  <c r="F401" i="19"/>
  <c r="F402" i="19"/>
  <c r="F403" i="19"/>
  <c r="F404" i="19"/>
  <c r="F405" i="19"/>
  <c r="F406" i="19"/>
  <c r="F407" i="19"/>
  <c r="F408" i="19"/>
  <c r="F409" i="19"/>
  <c r="F410" i="19"/>
  <c r="F411" i="19"/>
  <c r="F412" i="19"/>
  <c r="F413" i="19"/>
  <c r="F414" i="19"/>
  <c r="F415" i="19"/>
  <c r="F416" i="19"/>
  <c r="F417" i="19"/>
  <c r="F418" i="19"/>
  <c r="F419" i="19"/>
  <c r="F420" i="19"/>
  <c r="F421" i="19"/>
  <c r="F422" i="19"/>
  <c r="F423" i="19"/>
  <c r="F424" i="19"/>
  <c r="F425" i="19"/>
  <c r="F426" i="19"/>
  <c r="F427" i="19"/>
  <c r="F428" i="19"/>
  <c r="F429" i="19"/>
  <c r="F430" i="19"/>
  <c r="F431" i="19"/>
  <c r="F432" i="19"/>
  <c r="F433" i="19"/>
  <c r="F434" i="19"/>
  <c r="F435" i="19"/>
  <c r="F436" i="19"/>
  <c r="F437" i="19"/>
  <c r="F438" i="19"/>
  <c r="F439" i="19"/>
  <c r="F440" i="19"/>
  <c r="F441" i="19"/>
  <c r="F442" i="19"/>
  <c r="F443" i="19"/>
  <c r="F444" i="19"/>
  <c r="F445" i="19"/>
  <c r="F446" i="19"/>
  <c r="F447" i="19"/>
  <c r="F448" i="19"/>
  <c r="F449" i="19"/>
  <c r="F450" i="19"/>
  <c r="F451" i="19"/>
  <c r="F452" i="19"/>
  <c r="F453" i="19"/>
  <c r="F454" i="19"/>
  <c r="F455" i="19"/>
  <c r="F456" i="19"/>
  <c r="F457" i="19"/>
  <c r="F458" i="19"/>
  <c r="F459" i="19"/>
  <c r="F460" i="19"/>
  <c r="F461" i="19"/>
  <c r="F462" i="19"/>
  <c r="F463" i="19"/>
  <c r="F464" i="19"/>
  <c r="F465" i="19"/>
  <c r="F466" i="19"/>
  <c r="F467" i="19"/>
  <c r="F468" i="19"/>
  <c r="F469" i="19"/>
  <c r="F470" i="19"/>
  <c r="F471" i="19"/>
  <c r="F472" i="19"/>
  <c r="F473" i="19"/>
  <c r="F474" i="19"/>
  <c r="F475" i="19"/>
  <c r="F476" i="19"/>
  <c r="F477" i="19"/>
  <c r="F478" i="19"/>
  <c r="F479" i="19"/>
  <c r="F480" i="19"/>
  <c r="F481" i="19"/>
  <c r="F482" i="19"/>
  <c r="F483" i="19"/>
  <c r="F484" i="19"/>
  <c r="F485" i="19"/>
  <c r="F486" i="19"/>
  <c r="F487" i="19"/>
  <c r="F488" i="19"/>
  <c r="F489" i="19"/>
  <c r="F490" i="19"/>
  <c r="F491" i="19"/>
  <c r="F492" i="19"/>
  <c r="F493" i="19"/>
  <c r="F494" i="19"/>
  <c r="F495" i="19"/>
  <c r="F496" i="19"/>
  <c r="F497" i="19"/>
  <c r="F498" i="19"/>
  <c r="F499" i="19"/>
  <c r="F500" i="19"/>
  <c r="F501" i="19"/>
  <c r="F502" i="19"/>
  <c r="F503" i="19"/>
  <c r="F504" i="19"/>
  <c r="F505" i="19"/>
  <c r="F506" i="19"/>
  <c r="F507" i="19"/>
  <c r="F508" i="19"/>
  <c r="F509" i="19"/>
  <c r="F510" i="19"/>
  <c r="F511" i="19"/>
  <c r="F512" i="19"/>
  <c r="F2" i="19"/>
  <c r="C4" i="65"/>
  <c r="A2" i="19" l="1"/>
  <c r="P378" i="19"/>
  <c r="N378" i="19"/>
  <c r="L378" i="19"/>
  <c r="L377" i="19"/>
  <c r="L379" i="19"/>
  <c r="N379" i="19"/>
  <c r="P379" i="19"/>
  <c r="L380" i="19"/>
  <c r="N380" i="19"/>
  <c r="P380" i="19"/>
  <c r="L381" i="19"/>
  <c r="N381" i="19"/>
  <c r="P381" i="19"/>
  <c r="L382" i="19"/>
  <c r="N382" i="19"/>
  <c r="P382" i="19"/>
  <c r="L383" i="19"/>
  <c r="N383" i="19"/>
  <c r="P383" i="19"/>
  <c r="L384" i="19"/>
  <c r="N384" i="19"/>
  <c r="P384" i="19"/>
  <c r="L385" i="19"/>
  <c r="N385" i="19"/>
  <c r="P385" i="19"/>
  <c r="L386" i="19"/>
  <c r="N386" i="19"/>
  <c r="P386" i="19"/>
  <c r="L387" i="19"/>
  <c r="N387" i="19"/>
  <c r="P387" i="19"/>
  <c r="L388" i="19"/>
  <c r="N388" i="19"/>
  <c r="P388" i="19"/>
  <c r="L389" i="19"/>
  <c r="N389" i="19"/>
  <c r="P389" i="19"/>
  <c r="L390" i="19"/>
  <c r="N390" i="19"/>
  <c r="P390" i="19"/>
  <c r="L391" i="19"/>
  <c r="N391" i="19"/>
  <c r="P391" i="19"/>
  <c r="L392" i="19"/>
  <c r="N392" i="19"/>
  <c r="P392" i="19"/>
  <c r="L393" i="19"/>
  <c r="N393" i="19"/>
  <c r="P393" i="19"/>
  <c r="L394" i="19"/>
  <c r="N394" i="19"/>
  <c r="P394" i="19"/>
  <c r="P377" i="19"/>
  <c r="N377" i="19"/>
  <c r="R10" i="62"/>
  <c r="C6" i="31"/>
  <c r="C6" i="32"/>
  <c r="C6" i="30"/>
  <c r="C6" i="42"/>
  <c r="C6" i="41"/>
  <c r="C6" i="40"/>
  <c r="C6" i="39"/>
  <c r="C6" i="38"/>
  <c r="C6" i="29"/>
  <c r="C6" i="33"/>
  <c r="C6" i="28"/>
  <c r="C6" i="27"/>
  <c r="C6" i="26"/>
  <c r="C6" i="25"/>
  <c r="C6" i="24"/>
  <c r="C6" i="23"/>
  <c r="C6" i="22"/>
  <c r="G6" i="21"/>
  <c r="C6" i="20"/>
  <c r="C6" i="16"/>
  <c r="C6" i="17"/>
  <c r="C6" i="14"/>
  <c r="C6" i="11"/>
  <c r="F5" i="37"/>
  <c r="B22" i="37" s="1"/>
  <c r="F5" i="36"/>
  <c r="B5" i="35"/>
  <c r="B4" i="61"/>
  <c r="P50" i="61"/>
  <c r="S50" i="61"/>
  <c r="M50" i="61"/>
  <c r="V8" i="61"/>
  <c r="V9" i="61"/>
  <c r="V10" i="61"/>
  <c r="V11" i="61"/>
  <c r="V12" i="61"/>
  <c r="V13" i="61"/>
  <c r="V14" i="61"/>
  <c r="V15" i="61"/>
  <c r="V16" i="61"/>
  <c r="V17" i="61"/>
  <c r="V18" i="61"/>
  <c r="V19" i="61"/>
  <c r="V20" i="61"/>
  <c r="V21" i="61"/>
  <c r="V22" i="61"/>
  <c r="V23" i="61"/>
  <c r="V24" i="61"/>
  <c r="V25" i="61"/>
  <c r="V26" i="61"/>
  <c r="V27" i="61"/>
  <c r="V28" i="61"/>
  <c r="V29" i="61"/>
  <c r="V30" i="61"/>
  <c r="V31" i="61"/>
  <c r="V32" i="61"/>
  <c r="V33" i="61"/>
  <c r="V34" i="61"/>
  <c r="V35" i="61"/>
  <c r="V36" i="61"/>
  <c r="V37" i="61"/>
  <c r="V38" i="61"/>
  <c r="V39" i="61"/>
  <c r="V40" i="61"/>
  <c r="V41" i="61"/>
  <c r="H20" i="62" s="1"/>
  <c r="V42" i="61"/>
  <c r="V43" i="61"/>
  <c r="V44" i="61"/>
  <c r="H21" i="62" s="1"/>
  <c r="R21" i="62" s="1"/>
  <c r="V45" i="61"/>
  <c r="V47" i="61"/>
  <c r="V48" i="61"/>
  <c r="V49" i="61"/>
  <c r="H23" i="62" s="1"/>
  <c r="R23" i="62" s="1"/>
  <c r="V6" i="61"/>
  <c r="O378" i="19"/>
  <c r="E27" i="24"/>
  <c r="E31" i="23"/>
  <c r="L157" i="19"/>
  <c r="N157" i="19"/>
  <c r="P157" i="19"/>
  <c r="L289" i="19"/>
  <c r="N289" i="19"/>
  <c r="P289" i="19"/>
  <c r="L290" i="19"/>
  <c r="N290" i="19"/>
  <c r="P290" i="19"/>
  <c r="L291" i="19"/>
  <c r="N291" i="19"/>
  <c r="P291" i="19"/>
  <c r="L287" i="19"/>
  <c r="N287" i="19"/>
  <c r="P287" i="19"/>
  <c r="L288" i="19"/>
  <c r="N288" i="19"/>
  <c r="P288" i="19"/>
  <c r="K376" i="19"/>
  <c r="L376" i="19"/>
  <c r="N376" i="19"/>
  <c r="P376" i="19"/>
  <c r="L166" i="19"/>
  <c r="N166" i="19"/>
  <c r="P166" i="19"/>
  <c r="L168" i="19"/>
  <c r="M168" i="19"/>
  <c r="N168" i="19"/>
  <c r="P168" i="19"/>
  <c r="L169" i="19"/>
  <c r="M169" i="19"/>
  <c r="N169" i="19"/>
  <c r="P169" i="19"/>
  <c r="L170" i="19"/>
  <c r="M170" i="19"/>
  <c r="N170" i="19"/>
  <c r="P170" i="19"/>
  <c r="L171" i="19"/>
  <c r="M171" i="19"/>
  <c r="N171" i="19"/>
  <c r="P171" i="19"/>
  <c r="L172" i="19"/>
  <c r="M172" i="19"/>
  <c r="N172" i="19"/>
  <c r="P172" i="19"/>
  <c r="L173" i="19"/>
  <c r="M173" i="19"/>
  <c r="N173" i="19"/>
  <c r="P173" i="19"/>
  <c r="L167" i="19"/>
  <c r="M167" i="19"/>
  <c r="N167" i="19"/>
  <c r="P167" i="19"/>
  <c r="O483" i="19"/>
  <c r="O484" i="19"/>
  <c r="K483" i="19"/>
  <c r="L483" i="19"/>
  <c r="N483" i="19"/>
  <c r="P483" i="19"/>
  <c r="K484" i="19"/>
  <c r="L484" i="19"/>
  <c r="N484" i="19"/>
  <c r="P484" i="19"/>
  <c r="L227" i="19"/>
  <c r="N227" i="19"/>
  <c r="P227" i="19"/>
  <c r="H11" i="62" l="1"/>
  <c r="R11" i="62" s="1"/>
  <c r="H16" i="62"/>
  <c r="R16" i="62" s="1"/>
  <c r="H18" i="62"/>
  <c r="R18" i="62" s="1"/>
  <c r="R20" i="62"/>
  <c r="H13" i="62"/>
  <c r="R13" i="62" s="1"/>
  <c r="H15" i="62"/>
  <c r="R15" i="62" s="1"/>
  <c r="H22" i="62"/>
  <c r="R22" i="62" s="1"/>
  <c r="H14" i="62"/>
  <c r="R14" i="62" s="1"/>
  <c r="H17" i="62"/>
  <c r="R17" i="62" s="1"/>
  <c r="H19" i="62"/>
  <c r="R19" i="62" s="1"/>
  <c r="H12" i="62"/>
  <c r="R12" i="62" s="1"/>
  <c r="V50" i="61"/>
  <c r="V52" i="61" s="1"/>
  <c r="B37" i="37"/>
  <c r="B36" i="37"/>
  <c r="B44" i="37"/>
  <c r="B29" i="37"/>
  <c r="B28" i="37"/>
  <c r="B20" i="37"/>
  <c r="B21" i="37"/>
  <c r="B45" i="37"/>
  <c r="B25" i="21"/>
  <c r="B21" i="21"/>
  <c r="B17" i="21"/>
  <c r="B13" i="21"/>
  <c r="B28" i="21"/>
  <c r="B24" i="21"/>
  <c r="B20" i="21"/>
  <c r="B16" i="21"/>
  <c r="B12" i="21"/>
  <c r="B27" i="21"/>
  <c r="B23" i="21"/>
  <c r="B19" i="21"/>
  <c r="B15" i="21"/>
  <c r="B11" i="21"/>
  <c r="B26" i="21"/>
  <c r="B22" i="21"/>
  <c r="B18" i="21"/>
  <c r="B14" i="21"/>
  <c r="B43" i="37"/>
  <c r="B35" i="37"/>
  <c r="B27" i="37"/>
  <c r="B19" i="37"/>
  <c r="B42" i="37"/>
  <c r="B26" i="37"/>
  <c r="B41" i="37"/>
  <c r="B33" i="37"/>
  <c r="B25" i="37"/>
  <c r="B34" i="37"/>
  <c r="B48" i="37"/>
  <c r="B40" i="37"/>
  <c r="B32" i="37"/>
  <c r="B24" i="37"/>
  <c r="B47" i="37"/>
  <c r="B39" i="37"/>
  <c r="B31" i="37"/>
  <c r="B23" i="37"/>
  <c r="B46" i="37"/>
  <c r="B38" i="37"/>
  <c r="B30" i="37"/>
  <c r="P219" i="19"/>
  <c r="N219" i="19"/>
  <c r="L219" i="19"/>
  <c r="K511" i="19"/>
  <c r="G34" i="65" s="1"/>
  <c r="L511" i="19"/>
  <c r="H35" i="65" s="1"/>
  <c r="N511" i="19"/>
  <c r="P511" i="19"/>
  <c r="K512" i="19"/>
  <c r="G44" i="65" s="1"/>
  <c r="L512" i="19"/>
  <c r="H45" i="65" s="1"/>
  <c r="N512" i="19"/>
  <c r="P512" i="19"/>
  <c r="K508" i="19"/>
  <c r="L508" i="19"/>
  <c r="N508" i="19"/>
  <c r="P508" i="19"/>
  <c r="K509" i="19"/>
  <c r="L509" i="19"/>
  <c r="N509" i="19"/>
  <c r="P509" i="19"/>
  <c r="K510" i="19"/>
  <c r="G24" i="65" s="1"/>
  <c r="L510" i="19"/>
  <c r="H25" i="65" s="1"/>
  <c r="N510" i="19"/>
  <c r="P510" i="19"/>
  <c r="K504" i="19"/>
  <c r="L504" i="19"/>
  <c r="N504" i="19"/>
  <c r="P504" i="19"/>
  <c r="K505" i="19"/>
  <c r="L505" i="19"/>
  <c r="N505" i="19"/>
  <c r="P505" i="19"/>
  <c r="K506" i="19"/>
  <c r="L506" i="19"/>
  <c r="N506" i="19"/>
  <c r="P506" i="19"/>
  <c r="K507" i="19"/>
  <c r="L507" i="19"/>
  <c r="N507" i="19"/>
  <c r="P507" i="19"/>
  <c r="K499" i="19"/>
  <c r="L499" i="19"/>
  <c r="N499" i="19"/>
  <c r="P499" i="19"/>
  <c r="K500" i="19"/>
  <c r="L500" i="19"/>
  <c r="N500" i="19"/>
  <c r="P500" i="19"/>
  <c r="K501" i="19"/>
  <c r="L501" i="19"/>
  <c r="N501" i="19"/>
  <c r="P501" i="19"/>
  <c r="K502" i="19"/>
  <c r="L502" i="19"/>
  <c r="N502" i="19"/>
  <c r="P502" i="19"/>
  <c r="K503" i="19"/>
  <c r="L503" i="19"/>
  <c r="N503" i="19"/>
  <c r="P503" i="19"/>
  <c r="K474" i="19"/>
  <c r="L474" i="19"/>
  <c r="N474" i="19"/>
  <c r="P474" i="19"/>
  <c r="K475" i="19"/>
  <c r="L475" i="19"/>
  <c r="N475" i="19"/>
  <c r="P475" i="19"/>
  <c r="K476" i="19"/>
  <c r="L476" i="19"/>
  <c r="N476" i="19"/>
  <c r="P476" i="19"/>
  <c r="K477" i="19"/>
  <c r="L477" i="19"/>
  <c r="N477" i="19"/>
  <c r="P477" i="19"/>
  <c r="K478" i="19"/>
  <c r="L478" i="19"/>
  <c r="N478" i="19"/>
  <c r="P478" i="19"/>
  <c r="K479" i="19"/>
  <c r="L479" i="19"/>
  <c r="N479" i="19"/>
  <c r="P479" i="19"/>
  <c r="K480" i="19"/>
  <c r="L480" i="19"/>
  <c r="N480" i="19"/>
  <c r="P480" i="19"/>
  <c r="K481" i="19"/>
  <c r="L481" i="19"/>
  <c r="N481" i="19"/>
  <c r="P481" i="19"/>
  <c r="K482" i="19"/>
  <c r="L482" i="19"/>
  <c r="N482" i="19"/>
  <c r="P482" i="19"/>
  <c r="K485" i="19"/>
  <c r="L485" i="19"/>
  <c r="N485" i="19"/>
  <c r="P485" i="19"/>
  <c r="K486" i="19"/>
  <c r="L486" i="19"/>
  <c r="N486" i="19"/>
  <c r="P486" i="19"/>
  <c r="K487" i="19"/>
  <c r="L487" i="19"/>
  <c r="N487" i="19"/>
  <c r="P487" i="19"/>
  <c r="K488" i="19"/>
  <c r="L488" i="19"/>
  <c r="N488" i="19"/>
  <c r="P488" i="19"/>
  <c r="K489" i="19"/>
  <c r="L489" i="19"/>
  <c r="N489" i="19"/>
  <c r="P489" i="19"/>
  <c r="K490" i="19"/>
  <c r="L490" i="19"/>
  <c r="N490" i="19"/>
  <c r="P490" i="19"/>
  <c r="K491" i="19"/>
  <c r="L491" i="19"/>
  <c r="N491" i="19"/>
  <c r="P491" i="19"/>
  <c r="K492" i="19"/>
  <c r="L492" i="19"/>
  <c r="N492" i="19"/>
  <c r="P492" i="19"/>
  <c r="K493" i="19"/>
  <c r="L493" i="19"/>
  <c r="N493" i="19"/>
  <c r="P493" i="19"/>
  <c r="K494" i="19"/>
  <c r="L494" i="19"/>
  <c r="N494" i="19"/>
  <c r="P494" i="19"/>
  <c r="K495" i="19"/>
  <c r="L495" i="19"/>
  <c r="N495" i="19"/>
  <c r="P495" i="19"/>
  <c r="K496" i="19"/>
  <c r="L496" i="19"/>
  <c r="N496" i="19"/>
  <c r="P496" i="19"/>
  <c r="K497" i="19"/>
  <c r="L497" i="19"/>
  <c r="N497" i="19"/>
  <c r="P497" i="19"/>
  <c r="K498" i="19"/>
  <c r="L498" i="19"/>
  <c r="N498" i="19"/>
  <c r="P498" i="19"/>
  <c r="K473" i="19"/>
  <c r="L473" i="19"/>
  <c r="N473" i="19"/>
  <c r="P473" i="19"/>
  <c r="B18" i="37"/>
  <c r="B17" i="37"/>
  <c r="B16" i="37"/>
  <c r="B15" i="37"/>
  <c r="B14" i="37"/>
  <c r="B13" i="37"/>
  <c r="B12" i="37"/>
  <c r="B11" i="37"/>
  <c r="B10" i="37"/>
  <c r="B9" i="37"/>
  <c r="K434" i="19"/>
  <c r="L434" i="19"/>
  <c r="N434" i="19"/>
  <c r="P434" i="19"/>
  <c r="K435" i="19"/>
  <c r="L435" i="19"/>
  <c r="N435" i="19"/>
  <c r="P435" i="19"/>
  <c r="K436" i="19"/>
  <c r="L436" i="19"/>
  <c r="N436" i="19"/>
  <c r="P436" i="19"/>
  <c r="K437" i="19"/>
  <c r="L437" i="19"/>
  <c r="N437" i="19"/>
  <c r="P437" i="19"/>
  <c r="K438" i="19"/>
  <c r="L438" i="19"/>
  <c r="N438" i="19"/>
  <c r="P438" i="19"/>
  <c r="K439" i="19"/>
  <c r="L439" i="19"/>
  <c r="N439" i="19"/>
  <c r="P439" i="19"/>
  <c r="K440" i="19"/>
  <c r="L440" i="19"/>
  <c r="N440" i="19"/>
  <c r="P440" i="19"/>
  <c r="K441" i="19"/>
  <c r="L441" i="19"/>
  <c r="N441" i="19"/>
  <c r="P441" i="19"/>
  <c r="K442" i="19"/>
  <c r="L442" i="19"/>
  <c r="N442" i="19"/>
  <c r="P442" i="19"/>
  <c r="K443" i="19"/>
  <c r="L443" i="19"/>
  <c r="N443" i="19"/>
  <c r="P443" i="19"/>
  <c r="K444" i="19"/>
  <c r="L444" i="19"/>
  <c r="N444" i="19"/>
  <c r="P444" i="19"/>
  <c r="K445" i="19"/>
  <c r="L445" i="19"/>
  <c r="N445" i="19"/>
  <c r="P445" i="19"/>
  <c r="K446" i="19"/>
  <c r="L446" i="19"/>
  <c r="N446" i="19"/>
  <c r="P446" i="19"/>
  <c r="K447" i="19"/>
  <c r="L447" i="19"/>
  <c r="N447" i="19"/>
  <c r="P447" i="19"/>
  <c r="K448" i="19"/>
  <c r="L448" i="19"/>
  <c r="N448" i="19"/>
  <c r="P448" i="19"/>
  <c r="K449" i="19"/>
  <c r="L449" i="19"/>
  <c r="N449" i="19"/>
  <c r="P449" i="19"/>
  <c r="K450" i="19"/>
  <c r="L450" i="19"/>
  <c r="N450" i="19"/>
  <c r="P450" i="19"/>
  <c r="K451" i="19"/>
  <c r="L451" i="19"/>
  <c r="N451" i="19"/>
  <c r="P451" i="19"/>
  <c r="K452" i="19"/>
  <c r="L452" i="19"/>
  <c r="N452" i="19"/>
  <c r="P452" i="19"/>
  <c r="K453" i="19"/>
  <c r="L453" i="19"/>
  <c r="N453" i="19"/>
  <c r="P453" i="19"/>
  <c r="K454" i="19"/>
  <c r="L454" i="19"/>
  <c r="N454" i="19"/>
  <c r="P454" i="19"/>
  <c r="K455" i="19"/>
  <c r="L455" i="19"/>
  <c r="N455" i="19"/>
  <c r="P455" i="19"/>
  <c r="K456" i="19"/>
  <c r="L456" i="19"/>
  <c r="N456" i="19"/>
  <c r="P456" i="19"/>
  <c r="K457" i="19"/>
  <c r="L457" i="19"/>
  <c r="N457" i="19"/>
  <c r="P457" i="19"/>
  <c r="K458" i="19"/>
  <c r="L458" i="19"/>
  <c r="N458" i="19"/>
  <c r="P458" i="19"/>
  <c r="K459" i="19"/>
  <c r="L459" i="19"/>
  <c r="N459" i="19"/>
  <c r="P459" i="19"/>
  <c r="K460" i="19"/>
  <c r="L460" i="19"/>
  <c r="N460" i="19"/>
  <c r="P460" i="19"/>
  <c r="K461" i="19"/>
  <c r="L461" i="19"/>
  <c r="N461" i="19"/>
  <c r="P461" i="19"/>
  <c r="K462" i="19"/>
  <c r="L462" i="19"/>
  <c r="N462" i="19"/>
  <c r="P462" i="19"/>
  <c r="K463" i="19"/>
  <c r="L463" i="19"/>
  <c r="N463" i="19"/>
  <c r="P463" i="19"/>
  <c r="K464" i="19"/>
  <c r="L464" i="19"/>
  <c r="N464" i="19"/>
  <c r="P464" i="19"/>
  <c r="K465" i="19"/>
  <c r="L465" i="19"/>
  <c r="N465" i="19"/>
  <c r="P465" i="19"/>
  <c r="K466" i="19"/>
  <c r="L466" i="19"/>
  <c r="N466" i="19"/>
  <c r="P466" i="19"/>
  <c r="K467" i="19"/>
  <c r="L467" i="19"/>
  <c r="N467" i="19"/>
  <c r="P467" i="19"/>
  <c r="K468" i="19"/>
  <c r="L468" i="19"/>
  <c r="N468" i="19"/>
  <c r="P468" i="19"/>
  <c r="K469" i="19"/>
  <c r="L469" i="19"/>
  <c r="N469" i="19"/>
  <c r="P469" i="19"/>
  <c r="K470" i="19"/>
  <c r="L470" i="19"/>
  <c r="N470" i="19"/>
  <c r="P470" i="19"/>
  <c r="K471" i="19"/>
  <c r="L471" i="19"/>
  <c r="N471" i="19"/>
  <c r="P471" i="19"/>
  <c r="K472" i="19"/>
  <c r="L472" i="19"/>
  <c r="N472" i="19"/>
  <c r="P472" i="19"/>
  <c r="K433" i="19"/>
  <c r="L433" i="19"/>
  <c r="N433" i="19"/>
  <c r="P433" i="19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10" i="36"/>
  <c r="B11" i="36"/>
  <c r="B12" i="36"/>
  <c r="B13" i="36"/>
  <c r="B14" i="36"/>
  <c r="B15" i="36"/>
  <c r="B16" i="36"/>
  <c r="B9" i="36"/>
  <c r="K410" i="19"/>
  <c r="K396" i="19"/>
  <c r="L396" i="19"/>
  <c r="N396" i="19"/>
  <c r="P396" i="19"/>
  <c r="K397" i="19"/>
  <c r="L397" i="19"/>
  <c r="N397" i="19"/>
  <c r="P397" i="19"/>
  <c r="K398" i="19"/>
  <c r="L398" i="19"/>
  <c r="N398" i="19"/>
  <c r="P398" i="19"/>
  <c r="K399" i="19"/>
  <c r="L399" i="19"/>
  <c r="N399" i="19"/>
  <c r="P399" i="19"/>
  <c r="K400" i="19"/>
  <c r="L400" i="19"/>
  <c r="N400" i="19"/>
  <c r="P400" i="19"/>
  <c r="K401" i="19"/>
  <c r="L401" i="19"/>
  <c r="N401" i="19"/>
  <c r="P401" i="19"/>
  <c r="K402" i="19"/>
  <c r="L402" i="19"/>
  <c r="N402" i="19"/>
  <c r="P402" i="19"/>
  <c r="K403" i="19"/>
  <c r="L403" i="19"/>
  <c r="N403" i="19"/>
  <c r="P403" i="19"/>
  <c r="K404" i="19"/>
  <c r="L404" i="19"/>
  <c r="N404" i="19"/>
  <c r="P404" i="19"/>
  <c r="K405" i="19"/>
  <c r="L405" i="19"/>
  <c r="N405" i="19"/>
  <c r="P405" i="19"/>
  <c r="K406" i="19"/>
  <c r="L406" i="19"/>
  <c r="N406" i="19"/>
  <c r="P406" i="19"/>
  <c r="K407" i="19"/>
  <c r="L407" i="19"/>
  <c r="N407" i="19"/>
  <c r="P407" i="19"/>
  <c r="K408" i="19"/>
  <c r="L408" i="19"/>
  <c r="N408" i="19"/>
  <c r="P408" i="19"/>
  <c r="K409" i="19"/>
  <c r="L409" i="19"/>
  <c r="N409" i="19"/>
  <c r="P409" i="19"/>
  <c r="L410" i="19"/>
  <c r="N410" i="19"/>
  <c r="P410" i="19"/>
  <c r="K411" i="19"/>
  <c r="L411" i="19"/>
  <c r="N411" i="19"/>
  <c r="P411" i="19"/>
  <c r="K412" i="19"/>
  <c r="L412" i="19"/>
  <c r="N412" i="19"/>
  <c r="P412" i="19"/>
  <c r="K413" i="19"/>
  <c r="L413" i="19"/>
  <c r="N413" i="19"/>
  <c r="P413" i="19"/>
  <c r="K414" i="19"/>
  <c r="L414" i="19"/>
  <c r="N414" i="19"/>
  <c r="P414" i="19"/>
  <c r="K415" i="19"/>
  <c r="L415" i="19"/>
  <c r="N415" i="19"/>
  <c r="P415" i="19"/>
  <c r="K416" i="19"/>
  <c r="L416" i="19"/>
  <c r="N416" i="19"/>
  <c r="P416" i="19"/>
  <c r="K417" i="19"/>
  <c r="L417" i="19"/>
  <c r="N417" i="19"/>
  <c r="P417" i="19"/>
  <c r="K418" i="19"/>
  <c r="L418" i="19"/>
  <c r="N418" i="19"/>
  <c r="P418" i="19"/>
  <c r="K419" i="19"/>
  <c r="L419" i="19"/>
  <c r="N419" i="19"/>
  <c r="P419" i="19"/>
  <c r="K420" i="19"/>
  <c r="L420" i="19"/>
  <c r="N420" i="19"/>
  <c r="P420" i="19"/>
  <c r="K421" i="19"/>
  <c r="L421" i="19"/>
  <c r="N421" i="19"/>
  <c r="P421" i="19"/>
  <c r="K422" i="19"/>
  <c r="L422" i="19"/>
  <c r="N422" i="19"/>
  <c r="P422" i="19"/>
  <c r="K423" i="19"/>
  <c r="L423" i="19"/>
  <c r="N423" i="19"/>
  <c r="P423" i="19"/>
  <c r="K424" i="19"/>
  <c r="L424" i="19"/>
  <c r="N424" i="19"/>
  <c r="P424" i="19"/>
  <c r="K425" i="19"/>
  <c r="L425" i="19"/>
  <c r="N425" i="19"/>
  <c r="P425" i="19"/>
  <c r="K426" i="19"/>
  <c r="L426" i="19"/>
  <c r="N426" i="19"/>
  <c r="P426" i="19"/>
  <c r="K427" i="19"/>
  <c r="L427" i="19"/>
  <c r="N427" i="19"/>
  <c r="P427" i="19"/>
  <c r="K428" i="19"/>
  <c r="L428" i="19"/>
  <c r="N428" i="19"/>
  <c r="P428" i="19"/>
  <c r="K429" i="19"/>
  <c r="L429" i="19"/>
  <c r="N429" i="19"/>
  <c r="P429" i="19"/>
  <c r="K430" i="19"/>
  <c r="L430" i="19"/>
  <c r="N430" i="19"/>
  <c r="P430" i="19"/>
  <c r="K431" i="19"/>
  <c r="L431" i="19"/>
  <c r="N431" i="19"/>
  <c r="P431" i="19"/>
  <c r="K432" i="19"/>
  <c r="L432" i="19"/>
  <c r="N432" i="19"/>
  <c r="P432" i="19"/>
  <c r="K395" i="19"/>
  <c r="L395" i="19"/>
  <c r="N395" i="19"/>
  <c r="P395" i="19"/>
  <c r="K320" i="19"/>
  <c r="K392" i="19"/>
  <c r="K393" i="19"/>
  <c r="K394" i="19"/>
  <c r="K380" i="19"/>
  <c r="K381" i="19"/>
  <c r="K382" i="19"/>
  <c r="K383" i="19"/>
  <c r="K384" i="19"/>
  <c r="K385" i="19"/>
  <c r="K386" i="19"/>
  <c r="K387" i="19"/>
  <c r="K388" i="19"/>
  <c r="K389" i="19"/>
  <c r="K390" i="19"/>
  <c r="K391" i="19"/>
  <c r="O388" i="19"/>
  <c r="O389" i="19"/>
  <c r="O390" i="19"/>
  <c r="O391" i="19"/>
  <c r="O392" i="19"/>
  <c r="O393" i="19"/>
  <c r="O394" i="19"/>
  <c r="O387" i="19"/>
  <c r="O380" i="19"/>
  <c r="O381" i="19"/>
  <c r="O382" i="19"/>
  <c r="O383" i="19"/>
  <c r="O384" i="19"/>
  <c r="O385" i="19"/>
  <c r="O386" i="19"/>
  <c r="O379" i="19"/>
  <c r="K379" i="19"/>
  <c r="G11" i="49"/>
  <c r="R24" i="62" l="1"/>
  <c r="G14" i="65"/>
  <c r="H15" i="65"/>
  <c r="H5" i="65"/>
  <c r="G4" i="65"/>
  <c r="K14" i="19" l="1"/>
  <c r="L20" i="19"/>
  <c r="P2" i="19" l="1"/>
  <c r="L368" i="19"/>
  <c r="K369" i="19"/>
  <c r="L369" i="19"/>
  <c r="N369" i="19"/>
  <c r="P369" i="19"/>
  <c r="K370" i="19"/>
  <c r="L370" i="19"/>
  <c r="N370" i="19"/>
  <c r="P370" i="19"/>
  <c r="K371" i="19"/>
  <c r="L371" i="19"/>
  <c r="N371" i="19"/>
  <c r="P371" i="19"/>
  <c r="K372" i="19"/>
  <c r="L372" i="19"/>
  <c r="N372" i="19"/>
  <c r="P372" i="19"/>
  <c r="K373" i="19"/>
  <c r="L373" i="19"/>
  <c r="N373" i="19"/>
  <c r="P373" i="19"/>
  <c r="K374" i="19"/>
  <c r="L374" i="19"/>
  <c r="N374" i="19"/>
  <c r="P374" i="19"/>
  <c r="K375" i="19"/>
  <c r="L375" i="19"/>
  <c r="N375" i="19"/>
  <c r="P375" i="19"/>
  <c r="N368" i="19"/>
  <c r="P368" i="19"/>
  <c r="Q59" i="19"/>
  <c r="M59" i="19"/>
  <c r="L61" i="19"/>
  <c r="L342" i="19"/>
  <c r="N342" i="19"/>
  <c r="P342" i="19"/>
  <c r="L343" i="19"/>
  <c r="N343" i="19"/>
  <c r="P343" i="19"/>
  <c r="L344" i="19"/>
  <c r="N344" i="19"/>
  <c r="P344" i="19"/>
  <c r="L345" i="19"/>
  <c r="N345" i="19"/>
  <c r="P345" i="19"/>
  <c r="L341" i="19"/>
  <c r="N341" i="19"/>
  <c r="P341" i="19"/>
  <c r="L334" i="19"/>
  <c r="N334" i="19"/>
  <c r="P334" i="19"/>
  <c r="Q334" i="19"/>
  <c r="L335" i="19"/>
  <c r="N335" i="19"/>
  <c r="P335" i="19"/>
  <c r="Q335" i="19"/>
  <c r="L336" i="19"/>
  <c r="N336" i="19"/>
  <c r="P336" i="19"/>
  <c r="Q336" i="19"/>
  <c r="L337" i="19"/>
  <c r="N337" i="19"/>
  <c r="P337" i="19"/>
  <c r="Q337" i="19"/>
  <c r="L338" i="19"/>
  <c r="N338" i="19"/>
  <c r="P338" i="19"/>
  <c r="Q338" i="19"/>
  <c r="L339" i="19"/>
  <c r="N339" i="19"/>
  <c r="P339" i="19"/>
  <c r="Q339" i="19"/>
  <c r="L340" i="19"/>
  <c r="N340" i="19"/>
  <c r="P340" i="19"/>
  <c r="Q340" i="19"/>
  <c r="L332" i="19"/>
  <c r="N332" i="19"/>
  <c r="P332" i="19"/>
  <c r="Q332" i="19"/>
  <c r="L333" i="19"/>
  <c r="N333" i="19"/>
  <c r="P333" i="19"/>
  <c r="Q333" i="19"/>
  <c r="L328" i="19"/>
  <c r="N328" i="19"/>
  <c r="P328" i="19"/>
  <c r="Q328" i="19"/>
  <c r="L329" i="19"/>
  <c r="N329" i="19"/>
  <c r="P329" i="19"/>
  <c r="Q329" i="19"/>
  <c r="L330" i="19"/>
  <c r="N330" i="19"/>
  <c r="P330" i="19"/>
  <c r="Q330" i="19"/>
  <c r="L331" i="19"/>
  <c r="N331" i="19"/>
  <c r="P331" i="19"/>
  <c r="Q331" i="19"/>
  <c r="L327" i="19"/>
  <c r="N327" i="19"/>
  <c r="P327" i="19"/>
  <c r="Q327" i="19"/>
  <c r="K326" i="19"/>
  <c r="L326" i="19"/>
  <c r="N326" i="19"/>
  <c r="P326" i="19"/>
  <c r="K310" i="19"/>
  <c r="L310" i="19"/>
  <c r="N310" i="19"/>
  <c r="P310" i="19"/>
  <c r="K311" i="19"/>
  <c r="L311" i="19"/>
  <c r="N311" i="19"/>
  <c r="P311" i="19"/>
  <c r="K312" i="19"/>
  <c r="L312" i="19"/>
  <c r="N312" i="19"/>
  <c r="P312" i="19"/>
  <c r="K313" i="19"/>
  <c r="L313" i="19"/>
  <c r="N313" i="19"/>
  <c r="P313" i="19"/>
  <c r="K314" i="19"/>
  <c r="L314" i="19"/>
  <c r="N314" i="19"/>
  <c r="P314" i="19"/>
  <c r="K315" i="19"/>
  <c r="L315" i="19"/>
  <c r="N315" i="19"/>
  <c r="P315" i="19"/>
  <c r="K316" i="19"/>
  <c r="L316" i="19"/>
  <c r="N316" i="19"/>
  <c r="P316" i="19"/>
  <c r="K317" i="19"/>
  <c r="L317" i="19"/>
  <c r="N317" i="19"/>
  <c r="P317" i="19"/>
  <c r="K318" i="19"/>
  <c r="L318" i="19"/>
  <c r="N318" i="19"/>
  <c r="P318" i="19"/>
  <c r="K319" i="19"/>
  <c r="L319" i="19"/>
  <c r="N319" i="19"/>
  <c r="P319" i="19"/>
  <c r="L320" i="19"/>
  <c r="N320" i="19"/>
  <c r="P320" i="19"/>
  <c r="K321" i="19"/>
  <c r="L321" i="19"/>
  <c r="N321" i="19"/>
  <c r="P321" i="19"/>
  <c r="K322" i="19"/>
  <c r="L322" i="19"/>
  <c r="N322" i="19"/>
  <c r="P322" i="19"/>
  <c r="K323" i="19"/>
  <c r="L323" i="19"/>
  <c r="N323" i="19"/>
  <c r="P323" i="19"/>
  <c r="K324" i="19"/>
  <c r="L324" i="19"/>
  <c r="N324" i="19"/>
  <c r="P324" i="19"/>
  <c r="K325" i="19"/>
  <c r="L325" i="19"/>
  <c r="N325" i="19"/>
  <c r="P325" i="19"/>
  <c r="K309" i="19"/>
  <c r="L309" i="19"/>
  <c r="N309" i="19"/>
  <c r="P309" i="19"/>
  <c r="L293" i="19"/>
  <c r="N293" i="19"/>
  <c r="L294" i="19"/>
  <c r="N294" i="19"/>
  <c r="L295" i="19"/>
  <c r="N295" i="19"/>
  <c r="L296" i="19"/>
  <c r="N296" i="19"/>
  <c r="L297" i="19"/>
  <c r="N297" i="19"/>
  <c r="L298" i="19"/>
  <c r="N298" i="19"/>
  <c r="L307" i="19"/>
  <c r="N307" i="19"/>
  <c r="P307" i="19"/>
  <c r="L308" i="19"/>
  <c r="N308" i="19"/>
  <c r="P308" i="19"/>
  <c r="L300" i="19"/>
  <c r="N300" i="19"/>
  <c r="P300" i="19"/>
  <c r="L301" i="19"/>
  <c r="N301" i="19"/>
  <c r="P301" i="19"/>
  <c r="L302" i="19"/>
  <c r="N302" i="19"/>
  <c r="P302" i="19"/>
  <c r="L303" i="19"/>
  <c r="N303" i="19"/>
  <c r="P303" i="19"/>
  <c r="L304" i="19"/>
  <c r="N304" i="19"/>
  <c r="P304" i="19"/>
  <c r="L305" i="19"/>
  <c r="N305" i="19"/>
  <c r="P305" i="19"/>
  <c r="L306" i="19"/>
  <c r="N306" i="19"/>
  <c r="P306" i="19"/>
  <c r="L299" i="19"/>
  <c r="N299" i="19"/>
  <c r="P299" i="19"/>
  <c r="L292" i="19"/>
  <c r="N292" i="19"/>
  <c r="L283" i="19"/>
  <c r="N283" i="19"/>
  <c r="P283" i="19"/>
  <c r="L284" i="19"/>
  <c r="N284" i="19"/>
  <c r="P284" i="19"/>
  <c r="L285" i="19"/>
  <c r="N285" i="19"/>
  <c r="P285" i="19"/>
  <c r="L286" i="19"/>
  <c r="N286" i="19"/>
  <c r="P286" i="19"/>
  <c r="L282" i="19"/>
  <c r="N282" i="19"/>
  <c r="P282" i="19"/>
  <c r="L278" i="19"/>
  <c r="M278" i="19"/>
  <c r="N278" i="19"/>
  <c r="L279" i="19"/>
  <c r="M279" i="19"/>
  <c r="N279" i="19"/>
  <c r="L280" i="19"/>
  <c r="M280" i="19"/>
  <c r="N280" i="19"/>
  <c r="L281" i="19"/>
  <c r="M281" i="19"/>
  <c r="N281" i="19"/>
  <c r="L277" i="19"/>
  <c r="M277" i="19"/>
  <c r="N277" i="19"/>
  <c r="L273" i="19"/>
  <c r="M273" i="19"/>
  <c r="N273" i="19"/>
  <c r="P273" i="19"/>
  <c r="L274" i="19"/>
  <c r="M274" i="19"/>
  <c r="N274" i="19"/>
  <c r="P274" i="19"/>
  <c r="L275" i="19"/>
  <c r="M275" i="19"/>
  <c r="N275" i="19"/>
  <c r="P275" i="19"/>
  <c r="L276" i="19"/>
  <c r="M276" i="19"/>
  <c r="N276" i="19"/>
  <c r="P276" i="19"/>
  <c r="L272" i="19"/>
  <c r="M272" i="19"/>
  <c r="N272" i="19"/>
  <c r="P272" i="19"/>
  <c r="L268" i="19"/>
  <c r="M268" i="19"/>
  <c r="N268" i="19"/>
  <c r="P268" i="19"/>
  <c r="L269" i="19"/>
  <c r="M269" i="19"/>
  <c r="N269" i="19"/>
  <c r="P269" i="19"/>
  <c r="L270" i="19"/>
  <c r="M270" i="19"/>
  <c r="N270" i="19"/>
  <c r="P270" i="19"/>
  <c r="L271" i="19"/>
  <c r="M271" i="19"/>
  <c r="N271" i="19"/>
  <c r="P271" i="19"/>
  <c r="P267" i="19"/>
  <c r="L267" i="19"/>
  <c r="M267" i="19"/>
  <c r="N267" i="19"/>
  <c r="L264" i="19"/>
  <c r="N264" i="19"/>
  <c r="P264" i="19"/>
  <c r="Q264" i="19"/>
  <c r="L265" i="19"/>
  <c r="N265" i="19"/>
  <c r="P265" i="19"/>
  <c r="Q265" i="19"/>
  <c r="L266" i="19"/>
  <c r="N266" i="19"/>
  <c r="P266" i="19"/>
  <c r="Q266" i="19"/>
  <c r="L263" i="19"/>
  <c r="N263" i="19"/>
  <c r="P263" i="19"/>
  <c r="Q263" i="19"/>
  <c r="L258" i="19"/>
  <c r="N258" i="19"/>
  <c r="P258" i="19"/>
  <c r="Q258" i="19"/>
  <c r="L259" i="19"/>
  <c r="N259" i="19"/>
  <c r="P259" i="19"/>
  <c r="Q259" i="19"/>
  <c r="L260" i="19"/>
  <c r="N260" i="19"/>
  <c r="P260" i="19"/>
  <c r="Q260" i="19"/>
  <c r="L261" i="19"/>
  <c r="N261" i="19"/>
  <c r="P261" i="19"/>
  <c r="Q261" i="19"/>
  <c r="L262" i="19"/>
  <c r="N262" i="19"/>
  <c r="P262" i="19"/>
  <c r="Q262" i="19"/>
  <c r="Q257" i="19"/>
  <c r="L257" i="19"/>
  <c r="N257" i="19"/>
  <c r="P257" i="19"/>
  <c r="N254" i="19"/>
  <c r="P254" i="19"/>
  <c r="L255" i="19"/>
  <c r="N255" i="19"/>
  <c r="P255" i="19"/>
  <c r="L256" i="19"/>
  <c r="N256" i="19"/>
  <c r="P256" i="19"/>
  <c r="L253" i="19"/>
  <c r="P253" i="19"/>
  <c r="K248" i="19"/>
  <c r="L248" i="19"/>
  <c r="N248" i="19"/>
  <c r="P248" i="19"/>
  <c r="K249" i="19"/>
  <c r="L249" i="19"/>
  <c r="N249" i="19"/>
  <c r="P249" i="19"/>
  <c r="K250" i="19"/>
  <c r="L250" i="19"/>
  <c r="N250" i="19"/>
  <c r="P250" i="19"/>
  <c r="K251" i="19"/>
  <c r="L251" i="19"/>
  <c r="N251" i="19"/>
  <c r="P251" i="19"/>
  <c r="K252" i="19"/>
  <c r="L252" i="19"/>
  <c r="N252" i="19"/>
  <c r="P252" i="19"/>
  <c r="L247" i="19"/>
  <c r="N247" i="19"/>
  <c r="P247" i="19"/>
  <c r="L242" i="19"/>
  <c r="N242" i="19"/>
  <c r="L243" i="19"/>
  <c r="N243" i="19"/>
  <c r="L244" i="19"/>
  <c r="N244" i="19"/>
  <c r="L245" i="19"/>
  <c r="N245" i="19"/>
  <c r="L246" i="19"/>
  <c r="N246" i="19"/>
  <c r="L241" i="19"/>
  <c r="N241" i="19"/>
  <c r="K236" i="19"/>
  <c r="L236" i="19"/>
  <c r="N236" i="19"/>
  <c r="P236" i="19"/>
  <c r="K237" i="19"/>
  <c r="L237" i="19"/>
  <c r="N237" i="19"/>
  <c r="P237" i="19"/>
  <c r="K238" i="19"/>
  <c r="L238" i="19"/>
  <c r="N238" i="19"/>
  <c r="P238" i="19"/>
  <c r="K239" i="19"/>
  <c r="L239" i="19"/>
  <c r="N239" i="19"/>
  <c r="P239" i="19"/>
  <c r="K240" i="19"/>
  <c r="L240" i="19"/>
  <c r="N240" i="19"/>
  <c r="P240" i="19"/>
  <c r="L235" i="19"/>
  <c r="N235" i="19"/>
  <c r="P235" i="19"/>
  <c r="K229" i="19"/>
  <c r="L229" i="19"/>
  <c r="N229" i="19"/>
  <c r="K230" i="19"/>
  <c r="L230" i="19"/>
  <c r="N230" i="19"/>
  <c r="K231" i="19"/>
  <c r="L231" i="19"/>
  <c r="N231" i="19"/>
  <c r="K232" i="19"/>
  <c r="L232" i="19"/>
  <c r="N232" i="19"/>
  <c r="K233" i="19"/>
  <c r="L233" i="19"/>
  <c r="N233" i="19"/>
  <c r="K234" i="19"/>
  <c r="L234" i="19"/>
  <c r="N234" i="19"/>
  <c r="L228" i="19"/>
  <c r="N228" i="19"/>
  <c r="L221" i="19"/>
  <c r="N221" i="19"/>
  <c r="P221" i="19"/>
  <c r="L222" i="19"/>
  <c r="N222" i="19"/>
  <c r="P222" i="19"/>
  <c r="L223" i="19"/>
  <c r="N223" i="19"/>
  <c r="P223" i="19"/>
  <c r="L224" i="19"/>
  <c r="N224" i="19"/>
  <c r="P224" i="19"/>
  <c r="L225" i="19"/>
  <c r="N225" i="19"/>
  <c r="P225" i="19"/>
  <c r="L226" i="19"/>
  <c r="N226" i="19"/>
  <c r="P226" i="19"/>
  <c r="L220" i="19"/>
  <c r="N220" i="19"/>
  <c r="P220" i="19"/>
  <c r="L213" i="19"/>
  <c r="N213" i="19"/>
  <c r="P213" i="19"/>
  <c r="L214" i="19"/>
  <c r="N214" i="19"/>
  <c r="P214" i="19"/>
  <c r="L215" i="19"/>
  <c r="N215" i="19"/>
  <c r="P215" i="19"/>
  <c r="L216" i="19"/>
  <c r="N216" i="19"/>
  <c r="P216" i="19"/>
  <c r="L217" i="19"/>
  <c r="N217" i="19"/>
  <c r="P217" i="19"/>
  <c r="L218" i="19"/>
  <c r="N218" i="19"/>
  <c r="P218" i="19"/>
  <c r="L212" i="19"/>
  <c r="N212" i="19"/>
  <c r="P212" i="19"/>
  <c r="K211" i="19"/>
  <c r="L211" i="19"/>
  <c r="N211" i="19"/>
  <c r="P211" i="19"/>
  <c r="Q211" i="19"/>
  <c r="K206" i="19"/>
  <c r="L206" i="19"/>
  <c r="N206" i="19"/>
  <c r="P206" i="19"/>
  <c r="Q206" i="19"/>
  <c r="K207" i="19"/>
  <c r="L207" i="19"/>
  <c r="N207" i="19"/>
  <c r="P207" i="19"/>
  <c r="Q207" i="19"/>
  <c r="K208" i="19"/>
  <c r="L208" i="19"/>
  <c r="N208" i="19"/>
  <c r="P208" i="19"/>
  <c r="Q208" i="19"/>
  <c r="K209" i="19"/>
  <c r="L209" i="19"/>
  <c r="N209" i="19"/>
  <c r="P209" i="19"/>
  <c r="Q209" i="19"/>
  <c r="K210" i="19"/>
  <c r="L210" i="19"/>
  <c r="N210" i="19"/>
  <c r="P210" i="19"/>
  <c r="Q210" i="19"/>
  <c r="Q205" i="19"/>
  <c r="L205" i="19"/>
  <c r="N205" i="19"/>
  <c r="P205" i="19"/>
  <c r="L204" i="19"/>
  <c r="N204" i="19"/>
  <c r="P204" i="19"/>
  <c r="L198" i="19"/>
  <c r="N198" i="19"/>
  <c r="P198" i="19"/>
  <c r="L199" i="19"/>
  <c r="N199" i="19"/>
  <c r="P199" i="19"/>
  <c r="L200" i="19"/>
  <c r="N200" i="19"/>
  <c r="P200" i="19"/>
  <c r="L201" i="19"/>
  <c r="N201" i="19"/>
  <c r="P201" i="19"/>
  <c r="L202" i="19"/>
  <c r="N202" i="19"/>
  <c r="P202" i="19"/>
  <c r="L203" i="19"/>
  <c r="N203" i="19"/>
  <c r="P203" i="19"/>
  <c r="L197" i="19"/>
  <c r="N197" i="19"/>
  <c r="P197" i="19"/>
  <c r="L191" i="19"/>
  <c r="N191" i="19"/>
  <c r="P191" i="19"/>
  <c r="L192" i="19"/>
  <c r="N192" i="19"/>
  <c r="P192" i="19"/>
  <c r="L193" i="19"/>
  <c r="N193" i="19"/>
  <c r="P193" i="19"/>
  <c r="L194" i="19"/>
  <c r="N194" i="19"/>
  <c r="P194" i="19"/>
  <c r="L195" i="19"/>
  <c r="N195" i="19"/>
  <c r="P195" i="19"/>
  <c r="L196" i="19"/>
  <c r="N196" i="19"/>
  <c r="P196" i="19"/>
  <c r="L190" i="19"/>
  <c r="N190" i="19"/>
  <c r="P190" i="19"/>
  <c r="L188" i="19"/>
  <c r="M188" i="19"/>
  <c r="N188" i="19"/>
  <c r="P188" i="19"/>
  <c r="L189" i="19"/>
  <c r="M189" i="19"/>
  <c r="N189" i="19"/>
  <c r="P189" i="19"/>
  <c r="L182" i="19"/>
  <c r="M182" i="19"/>
  <c r="N182" i="19"/>
  <c r="P182" i="19"/>
  <c r="L183" i="19"/>
  <c r="M183" i="19"/>
  <c r="N183" i="19"/>
  <c r="P183" i="19"/>
  <c r="L184" i="19"/>
  <c r="M184" i="19"/>
  <c r="N184" i="19"/>
  <c r="P184" i="19"/>
  <c r="L185" i="19"/>
  <c r="M185" i="19"/>
  <c r="N185" i="19"/>
  <c r="P185" i="19"/>
  <c r="L186" i="19"/>
  <c r="M186" i="19"/>
  <c r="N186" i="19"/>
  <c r="P186" i="19"/>
  <c r="L187" i="19"/>
  <c r="M187" i="19"/>
  <c r="N187" i="19"/>
  <c r="P187" i="19"/>
  <c r="L181" i="19"/>
  <c r="M181" i="19"/>
  <c r="N181" i="19"/>
  <c r="P181" i="19"/>
  <c r="L175" i="19"/>
  <c r="M175" i="19"/>
  <c r="N175" i="19"/>
  <c r="P175" i="19"/>
  <c r="Q175" i="19"/>
  <c r="L176" i="19"/>
  <c r="M176" i="19"/>
  <c r="N176" i="19"/>
  <c r="P176" i="19"/>
  <c r="Q176" i="19"/>
  <c r="L177" i="19"/>
  <c r="M177" i="19"/>
  <c r="N177" i="19"/>
  <c r="P177" i="19"/>
  <c r="Q177" i="19"/>
  <c r="L178" i="19"/>
  <c r="M178" i="19"/>
  <c r="N178" i="19"/>
  <c r="P178" i="19"/>
  <c r="Q178" i="19"/>
  <c r="L179" i="19"/>
  <c r="M179" i="19"/>
  <c r="N179" i="19"/>
  <c r="P179" i="19"/>
  <c r="Q179" i="19"/>
  <c r="L180" i="19"/>
  <c r="M180" i="19"/>
  <c r="N180" i="19"/>
  <c r="P180" i="19"/>
  <c r="Q180" i="19"/>
  <c r="L174" i="19"/>
  <c r="M174" i="19"/>
  <c r="N174" i="19"/>
  <c r="P174" i="19"/>
  <c r="Q174" i="19"/>
  <c r="O376" i="19" l="1"/>
  <c r="O369" i="19" l="1"/>
  <c r="O374" i="19"/>
  <c r="O370" i="19"/>
  <c r="O371" i="19"/>
  <c r="O372" i="19"/>
  <c r="O373" i="19"/>
  <c r="O368" i="19"/>
  <c r="O375" i="19"/>
  <c r="O345" i="19" l="1"/>
  <c r="O344" i="19"/>
  <c r="O343" i="19"/>
  <c r="O342" i="19"/>
  <c r="O341" i="19"/>
  <c r="B39" i="53"/>
  <c r="B38" i="53"/>
  <c r="B37" i="53"/>
  <c r="B36" i="53"/>
  <c r="B28" i="53"/>
  <c r="B27" i="53"/>
  <c r="B26" i="53"/>
  <c r="B25" i="53"/>
  <c r="B15" i="53"/>
  <c r="B14" i="53"/>
  <c r="B13" i="53"/>
  <c r="B12" i="53"/>
  <c r="B11" i="53"/>
  <c r="J40" i="53"/>
  <c r="J29" i="53"/>
  <c r="J16" i="53"/>
  <c r="O334" i="19"/>
  <c r="O328" i="19" l="1"/>
  <c r="O331" i="19"/>
  <c r="O338" i="19"/>
  <c r="O329" i="19"/>
  <c r="O330" i="19"/>
  <c r="O339" i="19"/>
  <c r="O335" i="19"/>
  <c r="O336" i="19"/>
  <c r="O337" i="19"/>
  <c r="O332" i="19"/>
  <c r="O327" i="19"/>
  <c r="O333" i="19"/>
  <c r="O340" i="19"/>
  <c r="E32" i="49" l="1"/>
  <c r="O319" i="19" l="1"/>
  <c r="O320" i="19"/>
  <c r="O321" i="19"/>
  <c r="O314" i="19"/>
  <c r="O322" i="19"/>
  <c r="O323" i="19"/>
  <c r="O309" i="19"/>
  <c r="O316" i="19"/>
  <c r="O313" i="19"/>
  <c r="O315" i="19"/>
  <c r="O324" i="19"/>
  <c r="O317" i="19"/>
  <c r="O325" i="19"/>
  <c r="O310" i="19"/>
  <c r="O318" i="19"/>
  <c r="O326" i="19"/>
  <c r="O312" i="19"/>
  <c r="O311" i="19"/>
  <c r="C24" i="52" l="1"/>
  <c r="F11" i="52"/>
  <c r="O301" i="19" s="1"/>
  <c r="E21" i="51"/>
  <c r="I11" i="51"/>
  <c r="O298" i="19" s="1"/>
  <c r="E28" i="50"/>
  <c r="E16" i="50"/>
  <c r="O290" i="19" l="1"/>
  <c r="O307" i="19"/>
  <c r="O302" i="19"/>
  <c r="O303" i="19"/>
  <c r="O304" i="19"/>
  <c r="O305" i="19"/>
  <c r="O299" i="19"/>
  <c r="O306" i="19"/>
  <c r="O300" i="19"/>
  <c r="O308" i="19"/>
  <c r="O295" i="19"/>
  <c r="O293" i="19"/>
  <c r="O296" i="19"/>
  <c r="O292" i="19"/>
  <c r="O294" i="19"/>
  <c r="O297" i="19"/>
  <c r="O284" i="19"/>
  <c r="O291" i="19"/>
  <c r="O285" i="19"/>
  <c r="O286" i="19"/>
  <c r="O287" i="19"/>
  <c r="O282" i="19"/>
  <c r="O288" i="19"/>
  <c r="O289" i="19"/>
  <c r="O283" i="19"/>
  <c r="F21" i="48" l="1"/>
  <c r="O276" i="19"/>
  <c r="O281" i="19" l="1"/>
  <c r="O277" i="19"/>
  <c r="O278" i="19"/>
  <c r="O279" i="19"/>
  <c r="O280" i="19"/>
  <c r="O274" i="19"/>
  <c r="O275" i="19"/>
  <c r="O272" i="19"/>
  <c r="O273" i="19"/>
  <c r="F20" i="46" l="1"/>
  <c r="O271" i="19"/>
  <c r="O269" i="19" l="1"/>
  <c r="O267" i="19"/>
  <c r="O268" i="19"/>
  <c r="O270" i="19"/>
  <c r="E18" i="44" l="1"/>
  <c r="E21" i="45"/>
  <c r="E19" i="43"/>
  <c r="E21" i="31"/>
  <c r="O253" i="19" l="1"/>
  <c r="O254" i="19"/>
  <c r="O255" i="19"/>
  <c r="O256" i="19"/>
  <c r="O262" i="19"/>
  <c r="O266" i="19"/>
  <c r="O251" i="19"/>
  <c r="O263" i="19"/>
  <c r="O264" i="19"/>
  <c r="O265" i="19"/>
  <c r="O261" i="19"/>
  <c r="O257" i="19"/>
  <c r="O258" i="19"/>
  <c r="O259" i="19"/>
  <c r="O260" i="19"/>
  <c r="O250" i="19"/>
  <c r="O247" i="19"/>
  <c r="O248" i="19"/>
  <c r="O252" i="19"/>
  <c r="O249" i="19"/>
  <c r="E24" i="32" l="1"/>
  <c r="O246" i="19"/>
  <c r="O245" i="19"/>
  <c r="O244" i="19"/>
  <c r="O243" i="19"/>
  <c r="O242" i="19"/>
  <c r="O241" i="19"/>
  <c r="E23" i="30"/>
  <c r="O240" i="19"/>
  <c r="O239" i="19"/>
  <c r="O238" i="19"/>
  <c r="O237" i="19"/>
  <c r="O236" i="19"/>
  <c r="O235" i="19"/>
  <c r="O181" i="19" l="1"/>
  <c r="E20" i="42"/>
  <c r="O234" i="19"/>
  <c r="O233" i="19"/>
  <c r="O232" i="19"/>
  <c r="O231" i="19"/>
  <c r="O230" i="19"/>
  <c r="O229" i="19"/>
  <c r="O228" i="19"/>
  <c r="E20" i="41"/>
  <c r="E20" i="40"/>
  <c r="E21" i="39"/>
  <c r="E23" i="38"/>
  <c r="O203" i="19"/>
  <c r="E22" i="29"/>
  <c r="O190" i="19" l="1"/>
  <c r="O193" i="19"/>
  <c r="O194" i="19"/>
  <c r="O192" i="19"/>
  <c r="O195" i="19"/>
  <c r="O196" i="19"/>
  <c r="O191" i="19"/>
  <c r="O227" i="19"/>
  <c r="O219" i="19"/>
  <c r="O205" i="19"/>
  <c r="O223" i="19"/>
  <c r="O225" i="19"/>
  <c r="O226" i="19"/>
  <c r="O221" i="19"/>
  <c r="O222" i="19"/>
  <c r="O224" i="19"/>
  <c r="O220" i="19"/>
  <c r="O213" i="19"/>
  <c r="O214" i="19"/>
  <c r="O217" i="19"/>
  <c r="O215" i="19"/>
  <c r="O216" i="19"/>
  <c r="O218" i="19"/>
  <c r="O212" i="19"/>
  <c r="O206" i="19"/>
  <c r="O207" i="19"/>
  <c r="O208" i="19"/>
  <c r="O209" i="19"/>
  <c r="O210" i="19"/>
  <c r="O211" i="19"/>
  <c r="O197" i="19"/>
  <c r="O204" i="19"/>
  <c r="O198" i="19"/>
  <c r="O199" i="19"/>
  <c r="O200" i="19"/>
  <c r="O201" i="19"/>
  <c r="O202" i="19"/>
  <c r="F22" i="33" l="1"/>
  <c r="O189" i="19"/>
  <c r="O188" i="19"/>
  <c r="O187" i="19"/>
  <c r="O186" i="19"/>
  <c r="O185" i="19"/>
  <c r="O184" i="19"/>
  <c r="O183" i="19"/>
  <c r="O182" i="19"/>
  <c r="O512" i="19" l="1"/>
  <c r="F46" i="65" s="1"/>
  <c r="O511" i="19"/>
  <c r="F36" i="65" s="1"/>
  <c r="O510" i="19"/>
  <c r="F26" i="65" s="1"/>
  <c r="O509" i="19"/>
  <c r="O508" i="19"/>
  <c r="O507" i="19"/>
  <c r="O506" i="19"/>
  <c r="O505" i="19"/>
  <c r="O504" i="19"/>
  <c r="O503" i="19"/>
  <c r="O502" i="19"/>
  <c r="O501" i="19"/>
  <c r="O500" i="19"/>
  <c r="O499" i="19"/>
  <c r="O498" i="19"/>
  <c r="O497" i="19"/>
  <c r="O496" i="19"/>
  <c r="O495" i="19"/>
  <c r="O494" i="19"/>
  <c r="O493" i="19"/>
  <c r="O492" i="19"/>
  <c r="O491" i="19"/>
  <c r="O490" i="19"/>
  <c r="O489" i="19"/>
  <c r="O488" i="19"/>
  <c r="O487" i="19"/>
  <c r="O486" i="19"/>
  <c r="O485" i="19"/>
  <c r="O482" i="19"/>
  <c r="O481" i="19"/>
  <c r="O480" i="19"/>
  <c r="O479" i="19"/>
  <c r="O478" i="19"/>
  <c r="O477" i="19"/>
  <c r="O476" i="19"/>
  <c r="O475" i="19"/>
  <c r="O474" i="19"/>
  <c r="O473" i="19"/>
  <c r="O472" i="19"/>
  <c r="O471" i="19"/>
  <c r="O470" i="19"/>
  <c r="O469" i="19"/>
  <c r="O468" i="19"/>
  <c r="O467" i="19"/>
  <c r="O466" i="19"/>
  <c r="O465" i="19"/>
  <c r="O464" i="19"/>
  <c r="O463" i="19"/>
  <c r="O462" i="19"/>
  <c r="O461" i="19"/>
  <c r="O460" i="19"/>
  <c r="O459" i="19"/>
  <c r="O458" i="19"/>
  <c r="O457" i="19"/>
  <c r="O456" i="19"/>
  <c r="O455" i="19"/>
  <c r="O454" i="19"/>
  <c r="O453" i="19"/>
  <c r="O452" i="19"/>
  <c r="O451" i="19"/>
  <c r="O450" i="19"/>
  <c r="O449" i="19"/>
  <c r="O448" i="19"/>
  <c r="O447" i="19"/>
  <c r="O446" i="19"/>
  <c r="O445" i="19"/>
  <c r="O444" i="19"/>
  <c r="O443" i="19"/>
  <c r="O442" i="19"/>
  <c r="O441" i="19"/>
  <c r="O440" i="19"/>
  <c r="O439" i="19"/>
  <c r="O438" i="19"/>
  <c r="O437" i="19"/>
  <c r="O436" i="19"/>
  <c r="O435" i="19"/>
  <c r="O434" i="19"/>
  <c r="O433" i="19"/>
  <c r="O432" i="19"/>
  <c r="O431" i="19"/>
  <c r="O430" i="19"/>
  <c r="O429" i="19"/>
  <c r="O428" i="19"/>
  <c r="O427" i="19"/>
  <c r="O426" i="19"/>
  <c r="O425" i="19"/>
  <c r="O424" i="19"/>
  <c r="O423" i="19"/>
  <c r="O422" i="19"/>
  <c r="O421" i="19"/>
  <c r="O420" i="19"/>
  <c r="O419" i="19"/>
  <c r="O418" i="19"/>
  <c r="O417" i="19"/>
  <c r="O416" i="19"/>
  <c r="O415" i="19"/>
  <c r="O414" i="19"/>
  <c r="O413" i="19"/>
  <c r="O412" i="19"/>
  <c r="O411" i="19"/>
  <c r="O410" i="19"/>
  <c r="O409" i="19"/>
  <c r="O408" i="19"/>
  <c r="O407" i="19"/>
  <c r="O406" i="19"/>
  <c r="O405" i="19"/>
  <c r="O404" i="19"/>
  <c r="O403" i="19"/>
  <c r="O402" i="19"/>
  <c r="O401" i="19"/>
  <c r="O400" i="19"/>
  <c r="O399" i="19"/>
  <c r="O398" i="19"/>
  <c r="O397" i="19"/>
  <c r="O396" i="19"/>
  <c r="O395" i="19"/>
  <c r="F6" i="65" l="1"/>
  <c r="F16" i="65"/>
  <c r="F21" i="28"/>
  <c r="O174" i="19"/>
  <c r="F20" i="27"/>
  <c r="O172" i="19" l="1"/>
  <c r="O178" i="19"/>
  <c r="O175" i="19"/>
  <c r="O176" i="19"/>
  <c r="O177" i="19"/>
  <c r="O179" i="19"/>
  <c r="O180" i="19"/>
  <c r="O167" i="19"/>
  <c r="O173" i="19"/>
  <c r="O168" i="19"/>
  <c r="O169" i="19"/>
  <c r="O170" i="19"/>
  <c r="O171" i="19"/>
  <c r="L159" i="19" l="1"/>
  <c r="N159" i="19"/>
  <c r="P159" i="19"/>
  <c r="L160" i="19"/>
  <c r="N160" i="19"/>
  <c r="P160" i="19"/>
  <c r="L161" i="19"/>
  <c r="N161" i="19"/>
  <c r="P161" i="19"/>
  <c r="L162" i="19"/>
  <c r="N162" i="19"/>
  <c r="P162" i="19"/>
  <c r="L163" i="19"/>
  <c r="N163" i="19"/>
  <c r="P163" i="19"/>
  <c r="L164" i="19"/>
  <c r="N164" i="19"/>
  <c r="P164" i="19"/>
  <c r="L165" i="19"/>
  <c r="N165" i="19"/>
  <c r="P165" i="19"/>
  <c r="L158" i="19"/>
  <c r="N158" i="19"/>
  <c r="P158" i="19"/>
  <c r="E24" i="26"/>
  <c r="O159" i="19"/>
  <c r="L150" i="19"/>
  <c r="N150" i="19"/>
  <c r="P150" i="19"/>
  <c r="L151" i="19"/>
  <c r="N151" i="19"/>
  <c r="P151" i="19"/>
  <c r="L152" i="19"/>
  <c r="N152" i="19"/>
  <c r="P152" i="19"/>
  <c r="L153" i="19"/>
  <c r="N153" i="19"/>
  <c r="P153" i="19"/>
  <c r="L154" i="19"/>
  <c r="N154" i="19"/>
  <c r="P154" i="19"/>
  <c r="L155" i="19"/>
  <c r="N155" i="19"/>
  <c r="P155" i="19"/>
  <c r="L156" i="19"/>
  <c r="N156" i="19"/>
  <c r="P156" i="19"/>
  <c r="P149" i="19"/>
  <c r="N149" i="19"/>
  <c r="L149" i="19"/>
  <c r="E20" i="25"/>
  <c r="O156" i="19" l="1"/>
  <c r="O163" i="19"/>
  <c r="O162" i="19"/>
  <c r="O164" i="19"/>
  <c r="O160" i="19"/>
  <c r="O161" i="19"/>
  <c r="O158" i="19"/>
  <c r="O165" i="19"/>
  <c r="O166" i="19"/>
  <c r="O151" i="19"/>
  <c r="O152" i="19"/>
  <c r="O153" i="19"/>
  <c r="O157" i="19"/>
  <c r="O150" i="19"/>
  <c r="O154" i="19"/>
  <c r="O155" i="19"/>
  <c r="O149" i="19"/>
  <c r="K3" i="19" l="1"/>
  <c r="K4" i="19"/>
  <c r="K5" i="19"/>
  <c r="K6" i="19"/>
  <c r="K7" i="19"/>
  <c r="K8" i="19"/>
  <c r="K9" i="19"/>
  <c r="K10" i="19"/>
  <c r="K11" i="19"/>
  <c r="K12" i="19"/>
  <c r="K13" i="19"/>
  <c r="L2" i="19"/>
  <c r="L3" i="19"/>
  <c r="M3" i="19"/>
  <c r="L4" i="19"/>
  <c r="M4" i="19"/>
  <c r="L5" i="19"/>
  <c r="M5" i="19"/>
  <c r="L6" i="19"/>
  <c r="M6" i="19"/>
  <c r="L7" i="19"/>
  <c r="M7" i="19"/>
  <c r="L8" i="19"/>
  <c r="M8" i="19"/>
  <c r="L9" i="19"/>
  <c r="M9" i="19"/>
  <c r="L10" i="19"/>
  <c r="M10" i="19"/>
  <c r="L11" i="19"/>
  <c r="M11" i="19"/>
  <c r="L12" i="19"/>
  <c r="M12" i="19"/>
  <c r="L13" i="19"/>
  <c r="M13" i="19"/>
  <c r="L14" i="19"/>
  <c r="M14" i="19"/>
  <c r="L15" i="19"/>
  <c r="L16" i="19"/>
  <c r="N2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8" i="19"/>
  <c r="K49" i="19"/>
  <c r="K50" i="19"/>
  <c r="K51" i="19"/>
  <c r="K52" i="19"/>
  <c r="K53" i="19"/>
  <c r="K54" i="19"/>
  <c r="K55" i="19"/>
  <c r="K56" i="19"/>
  <c r="K57" i="19"/>
  <c r="K58" i="19"/>
  <c r="K59" i="19"/>
  <c r="K63" i="19"/>
  <c r="K64" i="19"/>
  <c r="K65" i="19"/>
  <c r="K66" i="19"/>
  <c r="K67" i="19"/>
  <c r="K68" i="19"/>
  <c r="K69" i="19"/>
  <c r="K70" i="19"/>
  <c r="K71" i="19"/>
  <c r="K72" i="19"/>
  <c r="K73" i="19"/>
  <c r="K74" i="19"/>
  <c r="K75" i="19"/>
  <c r="K76" i="19"/>
  <c r="K77" i="19"/>
  <c r="K81" i="19"/>
  <c r="K82" i="19"/>
  <c r="K83" i="19"/>
  <c r="K84" i="19"/>
  <c r="K85" i="19"/>
  <c r="K86" i="19"/>
  <c r="K87" i="19"/>
  <c r="K88" i="19"/>
  <c r="K89" i="19"/>
  <c r="K90" i="19"/>
  <c r="K91" i="19"/>
  <c r="K92" i="19"/>
  <c r="K93" i="19"/>
  <c r="K94" i="19"/>
  <c r="K95" i="19"/>
  <c r="K99" i="19"/>
  <c r="K100" i="19"/>
  <c r="K101" i="19"/>
  <c r="K102" i="19"/>
  <c r="K103" i="19"/>
  <c r="K104" i="19"/>
  <c r="K105" i="19"/>
  <c r="K106" i="19"/>
  <c r="K107" i="19"/>
  <c r="K108" i="19"/>
  <c r="K109" i="19"/>
  <c r="K110" i="19"/>
  <c r="K111" i="19"/>
  <c r="K112" i="19"/>
  <c r="K113" i="19"/>
  <c r="K117" i="19"/>
  <c r="K118" i="19"/>
  <c r="K119" i="19"/>
  <c r="K120" i="19"/>
  <c r="K121" i="19"/>
  <c r="K122" i="19"/>
  <c r="K123" i="19"/>
  <c r="K124" i="19"/>
  <c r="K125" i="19"/>
  <c r="K126" i="19"/>
  <c r="B55" i="65" s="1"/>
  <c r="K127" i="19"/>
  <c r="B56" i="65" s="1"/>
  <c r="K128" i="19"/>
  <c r="B57" i="65" s="1"/>
  <c r="K129" i="19"/>
  <c r="F55" i="65" s="1"/>
  <c r="K130" i="19"/>
  <c r="F56" i="65" s="1"/>
  <c r="K131" i="19"/>
  <c r="F57" i="65" s="1"/>
  <c r="B64" i="65"/>
  <c r="B65" i="65"/>
  <c r="B66" i="65"/>
  <c r="K135" i="19"/>
  <c r="F64" i="65" s="1"/>
  <c r="K136" i="19"/>
  <c r="F65" i="65" s="1"/>
  <c r="K137" i="19"/>
  <c r="F66" i="65" s="1"/>
  <c r="K138" i="19"/>
  <c r="K139" i="19"/>
  <c r="K140" i="19"/>
  <c r="K141" i="19"/>
  <c r="K142" i="19"/>
  <c r="K143" i="19"/>
  <c r="K144" i="19"/>
  <c r="K145" i="19"/>
  <c r="K146" i="19"/>
  <c r="L148" i="19"/>
  <c r="N148" i="19"/>
  <c r="P148" i="19"/>
  <c r="L146" i="19"/>
  <c r="M146" i="19"/>
  <c r="N146" i="19"/>
  <c r="P146" i="19"/>
  <c r="L147" i="19"/>
  <c r="N147" i="19"/>
  <c r="P147" i="19"/>
  <c r="L135" i="19"/>
  <c r="H64" i="65" s="1"/>
  <c r="M135" i="19"/>
  <c r="N135" i="19"/>
  <c r="P135" i="19"/>
  <c r="L136" i="19"/>
  <c r="H65" i="65" s="1"/>
  <c r="M136" i="19"/>
  <c r="N136" i="19"/>
  <c r="P136" i="19"/>
  <c r="L137" i="19"/>
  <c r="H66" i="65" s="1"/>
  <c r="M137" i="19"/>
  <c r="N137" i="19"/>
  <c r="P137" i="19"/>
  <c r="L138" i="19"/>
  <c r="M138" i="19"/>
  <c r="N138" i="19"/>
  <c r="P138" i="19"/>
  <c r="L139" i="19"/>
  <c r="M139" i="19"/>
  <c r="N139" i="19"/>
  <c r="P139" i="19"/>
  <c r="L140" i="19"/>
  <c r="M140" i="19"/>
  <c r="N140" i="19"/>
  <c r="P140" i="19"/>
  <c r="L141" i="19"/>
  <c r="M141" i="19"/>
  <c r="N141" i="19"/>
  <c r="P141" i="19"/>
  <c r="L142" i="19"/>
  <c r="M142" i="19"/>
  <c r="N142" i="19"/>
  <c r="P142" i="19"/>
  <c r="L143" i="19"/>
  <c r="M143" i="19"/>
  <c r="N143" i="19"/>
  <c r="P143" i="19"/>
  <c r="L144" i="19"/>
  <c r="M144" i="19"/>
  <c r="N144" i="19"/>
  <c r="P144" i="19"/>
  <c r="L145" i="19"/>
  <c r="M145" i="19"/>
  <c r="N145" i="19"/>
  <c r="P145" i="19"/>
  <c r="L134" i="19"/>
  <c r="D66" i="65" s="1"/>
  <c r="N134" i="19"/>
  <c r="P134" i="19"/>
  <c r="L117" i="19"/>
  <c r="M117" i="19"/>
  <c r="N117" i="19"/>
  <c r="P117" i="19"/>
  <c r="Q117" i="19"/>
  <c r="L118" i="19"/>
  <c r="M118" i="19"/>
  <c r="N118" i="19"/>
  <c r="P118" i="19"/>
  <c r="Q118" i="19"/>
  <c r="L119" i="19"/>
  <c r="M119" i="19"/>
  <c r="N119" i="19"/>
  <c r="P119" i="19"/>
  <c r="Q119" i="19"/>
  <c r="L120" i="19"/>
  <c r="M120" i="19"/>
  <c r="N120" i="19"/>
  <c r="P120" i="19"/>
  <c r="Q120" i="19"/>
  <c r="L121" i="19"/>
  <c r="M121" i="19"/>
  <c r="N121" i="19"/>
  <c r="P121" i="19"/>
  <c r="Q121" i="19"/>
  <c r="L122" i="19"/>
  <c r="M122" i="19"/>
  <c r="N122" i="19"/>
  <c r="P122" i="19"/>
  <c r="Q122" i="19"/>
  <c r="L123" i="19"/>
  <c r="M123" i="19"/>
  <c r="N123" i="19"/>
  <c r="P123" i="19"/>
  <c r="Q123" i="19"/>
  <c r="L124" i="19"/>
  <c r="M124" i="19"/>
  <c r="N124" i="19"/>
  <c r="P124" i="19"/>
  <c r="Q124" i="19"/>
  <c r="L125" i="19"/>
  <c r="M125" i="19"/>
  <c r="N125" i="19"/>
  <c r="P125" i="19"/>
  <c r="Q125" i="19"/>
  <c r="L126" i="19"/>
  <c r="D55" i="65" s="1"/>
  <c r="M126" i="19"/>
  <c r="N126" i="19"/>
  <c r="P126" i="19"/>
  <c r="Q126" i="19"/>
  <c r="L127" i="19"/>
  <c r="D56" i="65" s="1"/>
  <c r="M127" i="19"/>
  <c r="N127" i="19"/>
  <c r="P127" i="19"/>
  <c r="Q127" i="19"/>
  <c r="L128" i="19"/>
  <c r="D57" i="65" s="1"/>
  <c r="M128" i="19"/>
  <c r="N128" i="19"/>
  <c r="P128" i="19"/>
  <c r="Q128" i="19"/>
  <c r="L129" i="19"/>
  <c r="H55" i="65" s="1"/>
  <c r="M129" i="19"/>
  <c r="N129" i="19"/>
  <c r="P129" i="19"/>
  <c r="Q129" i="19"/>
  <c r="L130" i="19"/>
  <c r="H56" i="65" s="1"/>
  <c r="M130" i="19"/>
  <c r="N130" i="19"/>
  <c r="P130" i="19"/>
  <c r="Q130" i="19"/>
  <c r="L131" i="19"/>
  <c r="H57" i="65" s="1"/>
  <c r="M131" i="19"/>
  <c r="N131" i="19"/>
  <c r="P131" i="19"/>
  <c r="Q131" i="19"/>
  <c r="L132" i="19"/>
  <c r="D64" i="65" s="1"/>
  <c r="N132" i="19"/>
  <c r="P132" i="19"/>
  <c r="Q132" i="19"/>
  <c r="L133" i="19"/>
  <c r="D65" i="65" s="1"/>
  <c r="N133" i="19"/>
  <c r="P133" i="19"/>
  <c r="Q133" i="19"/>
  <c r="L116" i="19"/>
  <c r="N116" i="19"/>
  <c r="P116" i="19"/>
  <c r="Q116" i="19"/>
  <c r="O126" i="19"/>
  <c r="L112" i="19"/>
  <c r="M112" i="19"/>
  <c r="N112" i="19"/>
  <c r="P112" i="19"/>
  <c r="Q112" i="19"/>
  <c r="L113" i="19"/>
  <c r="M113" i="19"/>
  <c r="N113" i="19"/>
  <c r="P113" i="19"/>
  <c r="Q113" i="19"/>
  <c r="L114" i="19"/>
  <c r="N114" i="19"/>
  <c r="P114" i="19"/>
  <c r="Q114" i="19"/>
  <c r="L115" i="19"/>
  <c r="N115" i="19"/>
  <c r="P115" i="19"/>
  <c r="Q115" i="19"/>
  <c r="L99" i="19"/>
  <c r="M99" i="19"/>
  <c r="N99" i="19"/>
  <c r="P99" i="19"/>
  <c r="Q99" i="19"/>
  <c r="L100" i="19"/>
  <c r="M100" i="19"/>
  <c r="N100" i="19"/>
  <c r="P100" i="19"/>
  <c r="Q100" i="19"/>
  <c r="L101" i="19"/>
  <c r="M101" i="19"/>
  <c r="N101" i="19"/>
  <c r="P101" i="19"/>
  <c r="Q101" i="19"/>
  <c r="L102" i="19"/>
  <c r="M102" i="19"/>
  <c r="N102" i="19"/>
  <c r="P102" i="19"/>
  <c r="Q102" i="19"/>
  <c r="L103" i="19"/>
  <c r="M103" i="19"/>
  <c r="N103" i="19"/>
  <c r="P103" i="19"/>
  <c r="Q103" i="19"/>
  <c r="L104" i="19"/>
  <c r="M104" i="19"/>
  <c r="N104" i="19"/>
  <c r="P104" i="19"/>
  <c r="Q104" i="19"/>
  <c r="L105" i="19"/>
  <c r="M105" i="19"/>
  <c r="N105" i="19"/>
  <c r="P105" i="19"/>
  <c r="Q105" i="19"/>
  <c r="L106" i="19"/>
  <c r="M106" i="19"/>
  <c r="N106" i="19"/>
  <c r="P106" i="19"/>
  <c r="Q106" i="19"/>
  <c r="L107" i="19"/>
  <c r="M107" i="19"/>
  <c r="N107" i="19"/>
  <c r="P107" i="19"/>
  <c r="Q107" i="19"/>
  <c r="L108" i="19"/>
  <c r="M108" i="19"/>
  <c r="N108" i="19"/>
  <c r="P108" i="19"/>
  <c r="Q108" i="19"/>
  <c r="L109" i="19"/>
  <c r="M109" i="19"/>
  <c r="N109" i="19"/>
  <c r="P109" i="19"/>
  <c r="Q109" i="19"/>
  <c r="L110" i="19"/>
  <c r="M110" i="19"/>
  <c r="N110" i="19"/>
  <c r="P110" i="19"/>
  <c r="Q110" i="19"/>
  <c r="L111" i="19"/>
  <c r="M111" i="19"/>
  <c r="N111" i="19"/>
  <c r="P111" i="19"/>
  <c r="Q111" i="19"/>
  <c r="L98" i="19"/>
  <c r="N98" i="19"/>
  <c r="P98" i="19"/>
  <c r="Q98" i="19"/>
  <c r="E31" i="22"/>
  <c r="O108" i="19"/>
  <c r="L81" i="19"/>
  <c r="M81" i="19"/>
  <c r="N81" i="19"/>
  <c r="P81" i="19"/>
  <c r="L82" i="19"/>
  <c r="M82" i="19"/>
  <c r="N82" i="19"/>
  <c r="P82" i="19"/>
  <c r="L83" i="19"/>
  <c r="M83" i="19"/>
  <c r="N83" i="19"/>
  <c r="P83" i="19"/>
  <c r="L84" i="19"/>
  <c r="M84" i="19"/>
  <c r="N84" i="19"/>
  <c r="P84" i="19"/>
  <c r="L85" i="19"/>
  <c r="M85" i="19"/>
  <c r="N85" i="19"/>
  <c r="P85" i="19"/>
  <c r="L86" i="19"/>
  <c r="M86" i="19"/>
  <c r="N86" i="19"/>
  <c r="P86" i="19"/>
  <c r="L87" i="19"/>
  <c r="M87" i="19"/>
  <c r="N87" i="19"/>
  <c r="P87" i="19"/>
  <c r="L88" i="19"/>
  <c r="M88" i="19"/>
  <c r="N88" i="19"/>
  <c r="P88" i="19"/>
  <c r="L89" i="19"/>
  <c r="M89" i="19"/>
  <c r="N89" i="19"/>
  <c r="P89" i="19"/>
  <c r="L90" i="19"/>
  <c r="M90" i="19"/>
  <c r="N90" i="19"/>
  <c r="P90" i="19"/>
  <c r="L91" i="19"/>
  <c r="M91" i="19"/>
  <c r="N91" i="19"/>
  <c r="P91" i="19"/>
  <c r="L92" i="19"/>
  <c r="M92" i="19"/>
  <c r="N92" i="19"/>
  <c r="P92" i="19"/>
  <c r="L93" i="19"/>
  <c r="M93" i="19"/>
  <c r="N93" i="19"/>
  <c r="P93" i="19"/>
  <c r="L94" i="19"/>
  <c r="M94" i="19"/>
  <c r="N94" i="19"/>
  <c r="P94" i="19"/>
  <c r="L95" i="19"/>
  <c r="M95" i="19"/>
  <c r="N95" i="19"/>
  <c r="P95" i="19"/>
  <c r="L96" i="19"/>
  <c r="N96" i="19"/>
  <c r="P96" i="19"/>
  <c r="L97" i="19"/>
  <c r="N97" i="19"/>
  <c r="P97" i="19"/>
  <c r="L80" i="19"/>
  <c r="N80" i="19"/>
  <c r="P80" i="19"/>
  <c r="L68" i="19"/>
  <c r="M68" i="19"/>
  <c r="N68" i="19"/>
  <c r="P68" i="19"/>
  <c r="L69" i="19"/>
  <c r="M69" i="19"/>
  <c r="N69" i="19"/>
  <c r="P69" i="19"/>
  <c r="L70" i="19"/>
  <c r="M70" i="19"/>
  <c r="N70" i="19"/>
  <c r="P70" i="19"/>
  <c r="L71" i="19"/>
  <c r="M71" i="19"/>
  <c r="N71" i="19"/>
  <c r="P71" i="19"/>
  <c r="L72" i="19"/>
  <c r="M72" i="19"/>
  <c r="N72" i="19"/>
  <c r="P72" i="19"/>
  <c r="L73" i="19"/>
  <c r="M73" i="19"/>
  <c r="N73" i="19"/>
  <c r="P73" i="19"/>
  <c r="L74" i="19"/>
  <c r="M74" i="19"/>
  <c r="N74" i="19"/>
  <c r="P74" i="19"/>
  <c r="L75" i="19"/>
  <c r="M75" i="19"/>
  <c r="N75" i="19"/>
  <c r="P75" i="19"/>
  <c r="L76" i="19"/>
  <c r="M76" i="19"/>
  <c r="N76" i="19"/>
  <c r="P76" i="19"/>
  <c r="L77" i="19"/>
  <c r="M77" i="19"/>
  <c r="N77" i="19"/>
  <c r="P77" i="19"/>
  <c r="L78" i="19"/>
  <c r="N78" i="19"/>
  <c r="P78" i="19"/>
  <c r="L79" i="19"/>
  <c r="N79" i="19"/>
  <c r="P79" i="19"/>
  <c r="L63" i="19"/>
  <c r="M63" i="19"/>
  <c r="N63" i="19"/>
  <c r="P63" i="19"/>
  <c r="L64" i="19"/>
  <c r="M64" i="19"/>
  <c r="N64" i="19"/>
  <c r="P64" i="19"/>
  <c r="L65" i="19"/>
  <c r="M65" i="19"/>
  <c r="N65" i="19"/>
  <c r="P65" i="19"/>
  <c r="L66" i="19"/>
  <c r="M66" i="19"/>
  <c r="N66" i="19"/>
  <c r="P66" i="19"/>
  <c r="L67" i="19"/>
  <c r="M67" i="19"/>
  <c r="N67" i="19"/>
  <c r="P67" i="19"/>
  <c r="L62" i="19"/>
  <c r="N62" i="19"/>
  <c r="P62" i="19"/>
  <c r="N61" i="19"/>
  <c r="P61" i="19"/>
  <c r="Q61" i="19"/>
  <c r="L48" i="19"/>
  <c r="M48" i="19"/>
  <c r="N48" i="19"/>
  <c r="P48" i="19"/>
  <c r="Q48" i="19"/>
  <c r="L49" i="19"/>
  <c r="M49" i="19"/>
  <c r="N49" i="19"/>
  <c r="P49" i="19"/>
  <c r="Q49" i="19"/>
  <c r="L50" i="19"/>
  <c r="M50" i="19"/>
  <c r="N50" i="19"/>
  <c r="P50" i="19"/>
  <c r="Q50" i="19"/>
  <c r="L51" i="19"/>
  <c r="M51" i="19"/>
  <c r="N51" i="19"/>
  <c r="P51" i="19"/>
  <c r="Q51" i="19"/>
  <c r="L52" i="19"/>
  <c r="M52" i="19"/>
  <c r="N52" i="19"/>
  <c r="P52" i="19"/>
  <c r="Q52" i="19"/>
  <c r="L53" i="19"/>
  <c r="M53" i="19"/>
  <c r="N53" i="19"/>
  <c r="P53" i="19"/>
  <c r="Q53" i="19"/>
  <c r="L54" i="19"/>
  <c r="M54" i="19"/>
  <c r="N54" i="19"/>
  <c r="P54" i="19"/>
  <c r="Q54" i="19"/>
  <c r="L55" i="19"/>
  <c r="M55" i="19"/>
  <c r="N55" i="19"/>
  <c r="P55" i="19"/>
  <c r="Q55" i="19"/>
  <c r="L56" i="19"/>
  <c r="M56" i="19"/>
  <c r="N56" i="19"/>
  <c r="P56" i="19"/>
  <c r="Q56" i="19"/>
  <c r="L57" i="19"/>
  <c r="M57" i="19"/>
  <c r="N57" i="19"/>
  <c r="P57" i="19"/>
  <c r="Q57" i="19"/>
  <c r="L58" i="19"/>
  <c r="M58" i="19"/>
  <c r="N58" i="19"/>
  <c r="P58" i="19"/>
  <c r="Q58" i="19"/>
  <c r="L59" i="19"/>
  <c r="N59" i="19"/>
  <c r="P59" i="19"/>
  <c r="L60" i="19"/>
  <c r="N60" i="19"/>
  <c r="P60" i="19"/>
  <c r="Q60" i="19"/>
  <c r="L47" i="19"/>
  <c r="N47" i="19"/>
  <c r="P47" i="19"/>
  <c r="Q47" i="19"/>
  <c r="E32" i="20"/>
  <c r="O141" i="19" l="1"/>
  <c r="O78" i="19"/>
  <c r="O97" i="19"/>
  <c r="O80" i="19"/>
  <c r="O135" i="19"/>
  <c r="O136" i="19"/>
  <c r="O140" i="19"/>
  <c r="O143" i="19"/>
  <c r="O142" i="19"/>
  <c r="O144" i="19"/>
  <c r="O137" i="19"/>
  <c r="O145" i="19"/>
  <c r="O138" i="19"/>
  <c r="O146" i="19"/>
  <c r="O139" i="19"/>
  <c r="O147" i="19"/>
  <c r="O148" i="19"/>
  <c r="O134" i="19"/>
  <c r="O117" i="19"/>
  <c r="O120" i="19"/>
  <c r="O121" i="19"/>
  <c r="O128" i="19"/>
  <c r="O133" i="19"/>
  <c r="O125" i="19"/>
  <c r="O129" i="19"/>
  <c r="O119" i="19"/>
  <c r="O127" i="19"/>
  <c r="O122" i="19"/>
  <c r="O130" i="19"/>
  <c r="O116" i="19"/>
  <c r="O123" i="19"/>
  <c r="O131" i="19"/>
  <c r="O124" i="19"/>
  <c r="O132" i="19"/>
  <c r="O118" i="19"/>
  <c r="O101" i="19"/>
  <c r="O102" i="19"/>
  <c r="O105" i="19"/>
  <c r="O107" i="19"/>
  <c r="O109" i="19"/>
  <c r="O98" i="19"/>
  <c r="O113" i="19"/>
  <c r="O115" i="19"/>
  <c r="O99" i="19"/>
  <c r="O110" i="19"/>
  <c r="O103" i="19"/>
  <c r="O111" i="19"/>
  <c r="O104" i="19"/>
  <c r="O112" i="19"/>
  <c r="O106" i="19"/>
  <c r="O114" i="19"/>
  <c r="O100" i="19"/>
  <c r="O83" i="19"/>
  <c r="O84" i="19"/>
  <c r="O87" i="19"/>
  <c r="O90" i="19"/>
  <c r="O91" i="19"/>
  <c r="O92" i="19"/>
  <c r="O95" i="19"/>
  <c r="O82" i="19"/>
  <c r="O85" i="19"/>
  <c r="O93" i="19"/>
  <c r="O86" i="19"/>
  <c r="O94" i="19"/>
  <c r="O88" i="19"/>
  <c r="O96" i="19"/>
  <c r="O81" i="19"/>
  <c r="O89" i="19"/>
  <c r="O62" i="19"/>
  <c r="O63" i="19"/>
  <c r="O64" i="19"/>
  <c r="O69" i="19"/>
  <c r="O77" i="19"/>
  <c r="O71" i="19"/>
  <c r="O79" i="19"/>
  <c r="O72" i="19"/>
  <c r="O65" i="19"/>
  <c r="O73" i="19"/>
  <c r="O66" i="19"/>
  <c r="O74" i="19"/>
  <c r="O67" i="19"/>
  <c r="O75" i="19"/>
  <c r="O68" i="19"/>
  <c r="O76" i="19"/>
  <c r="O70" i="19"/>
  <c r="L33" i="19" l="1"/>
  <c r="M33" i="19"/>
  <c r="N33" i="19"/>
  <c r="P33" i="19"/>
  <c r="Q33" i="19"/>
  <c r="L34" i="19"/>
  <c r="M34" i="19"/>
  <c r="N34" i="19"/>
  <c r="P34" i="19"/>
  <c r="Q34" i="19"/>
  <c r="L35" i="19"/>
  <c r="M35" i="19"/>
  <c r="N35" i="19"/>
  <c r="P35" i="19"/>
  <c r="Q35" i="19"/>
  <c r="L36" i="19"/>
  <c r="M36" i="19"/>
  <c r="N36" i="19"/>
  <c r="P36" i="19"/>
  <c r="Q36" i="19"/>
  <c r="L37" i="19"/>
  <c r="M37" i="19"/>
  <c r="N37" i="19"/>
  <c r="P37" i="19"/>
  <c r="Q37" i="19"/>
  <c r="L38" i="19"/>
  <c r="M38" i="19"/>
  <c r="N38" i="19"/>
  <c r="P38" i="19"/>
  <c r="Q38" i="19"/>
  <c r="L39" i="19"/>
  <c r="M39" i="19"/>
  <c r="N39" i="19"/>
  <c r="P39" i="19"/>
  <c r="Q39" i="19"/>
  <c r="L40" i="19"/>
  <c r="M40" i="19"/>
  <c r="N40" i="19"/>
  <c r="P40" i="19"/>
  <c r="Q40" i="19"/>
  <c r="L41" i="19"/>
  <c r="M41" i="19"/>
  <c r="N41" i="19"/>
  <c r="P41" i="19"/>
  <c r="Q41" i="19"/>
  <c r="L42" i="19"/>
  <c r="M42" i="19"/>
  <c r="N42" i="19"/>
  <c r="P42" i="19"/>
  <c r="Q42" i="19"/>
  <c r="L43" i="19"/>
  <c r="M43" i="19"/>
  <c r="N43" i="19"/>
  <c r="P43" i="19"/>
  <c r="Q43" i="19"/>
  <c r="L44" i="19"/>
  <c r="M44" i="19"/>
  <c r="N44" i="19"/>
  <c r="P44" i="19"/>
  <c r="Q44" i="19"/>
  <c r="L45" i="19"/>
  <c r="N45" i="19"/>
  <c r="P45" i="19"/>
  <c r="Q45" i="19"/>
  <c r="L46" i="19"/>
  <c r="N46" i="19"/>
  <c r="P46" i="19"/>
  <c r="Q46" i="19"/>
  <c r="L32" i="19"/>
  <c r="N32" i="19"/>
  <c r="P32" i="19"/>
  <c r="Q32" i="19"/>
  <c r="L31" i="19"/>
  <c r="N31" i="19"/>
  <c r="P31" i="19"/>
  <c r="L18" i="19"/>
  <c r="M18" i="19"/>
  <c r="N18" i="19"/>
  <c r="P18" i="19"/>
  <c r="L19" i="19"/>
  <c r="M19" i="19"/>
  <c r="N19" i="19"/>
  <c r="P19" i="19"/>
  <c r="M20" i="19"/>
  <c r="N20" i="19"/>
  <c r="P20" i="19"/>
  <c r="L21" i="19"/>
  <c r="M21" i="19"/>
  <c r="N21" i="19"/>
  <c r="P21" i="19"/>
  <c r="L22" i="19"/>
  <c r="M22" i="19"/>
  <c r="N22" i="19"/>
  <c r="P22" i="19"/>
  <c r="L23" i="19"/>
  <c r="M23" i="19"/>
  <c r="N23" i="19"/>
  <c r="P23" i="19"/>
  <c r="L24" i="19"/>
  <c r="M24" i="19"/>
  <c r="N24" i="19"/>
  <c r="P24" i="19"/>
  <c r="L25" i="19"/>
  <c r="M25" i="19"/>
  <c r="N25" i="19"/>
  <c r="P25" i="19"/>
  <c r="L26" i="19"/>
  <c r="M26" i="19"/>
  <c r="N26" i="19"/>
  <c r="P26" i="19"/>
  <c r="L27" i="19"/>
  <c r="M27" i="19"/>
  <c r="N27" i="19"/>
  <c r="P27" i="19"/>
  <c r="L28" i="19"/>
  <c r="M28" i="19"/>
  <c r="N28" i="19"/>
  <c r="P28" i="19"/>
  <c r="L29" i="19"/>
  <c r="M29" i="19"/>
  <c r="N29" i="19"/>
  <c r="P29" i="19"/>
  <c r="L30" i="19"/>
  <c r="N30" i="19"/>
  <c r="P30" i="19"/>
  <c r="L17" i="19"/>
  <c r="N17" i="19"/>
  <c r="P17" i="19"/>
  <c r="N11" i="19"/>
  <c r="P11" i="19"/>
  <c r="N12" i="19"/>
  <c r="P12" i="19"/>
  <c r="N13" i="19"/>
  <c r="P13" i="19"/>
  <c r="N14" i="19"/>
  <c r="P14" i="19"/>
  <c r="N15" i="19"/>
  <c r="P15" i="19"/>
  <c r="N16" i="19"/>
  <c r="P16" i="19"/>
  <c r="N6" i="19"/>
  <c r="P6" i="19"/>
  <c r="N7" i="19"/>
  <c r="P7" i="19"/>
  <c r="N8" i="19"/>
  <c r="P8" i="19"/>
  <c r="N9" i="19"/>
  <c r="P9" i="19"/>
  <c r="N10" i="19"/>
  <c r="P10" i="19"/>
  <c r="N3" i="19"/>
  <c r="P3" i="19"/>
  <c r="N4" i="19"/>
  <c r="P4" i="19"/>
  <c r="N5" i="19"/>
  <c r="P5" i="19"/>
  <c r="A7" i="19" l="1"/>
  <c r="A29" i="19"/>
  <c r="A21" i="19"/>
  <c r="A9" i="19"/>
  <c r="A12" i="19"/>
  <c r="A27" i="19"/>
  <c r="A20" i="19"/>
  <c r="A14" i="19"/>
  <c r="A5" i="19"/>
  <c r="A16" i="19"/>
  <c r="A17" i="19"/>
  <c r="A23" i="19"/>
  <c r="A3" i="19"/>
  <c r="A25" i="19"/>
  <c r="A18" i="19"/>
  <c r="A4" i="19"/>
  <c r="A15" i="19"/>
  <c r="A28" i="19"/>
  <c r="A10" i="19"/>
  <c r="A13" i="19"/>
  <c r="A22" i="19"/>
  <c r="A8" i="19"/>
  <c r="A11" i="19"/>
  <c r="A24" i="19"/>
  <c r="A6" i="19"/>
  <c r="A26" i="19"/>
  <c r="A19" i="19"/>
  <c r="A30" i="19"/>
  <c r="A31" i="19" l="1"/>
  <c r="O17" i="19"/>
  <c r="O34" i="19"/>
  <c r="D27" i="14"/>
  <c r="D29" i="11"/>
  <c r="F28" i="16"/>
  <c r="A32" i="19" l="1"/>
  <c r="O57" i="19"/>
  <c r="O47" i="19"/>
  <c r="O5" i="19"/>
  <c r="O28" i="19"/>
  <c r="O27" i="19"/>
  <c r="O24" i="19"/>
  <c r="O30" i="19"/>
  <c r="O23" i="19"/>
  <c r="O16" i="19"/>
  <c r="O20" i="19"/>
  <c r="O31" i="19"/>
  <c r="O26" i="19"/>
  <c r="O19" i="19"/>
  <c r="O22" i="19"/>
  <c r="O18" i="19"/>
  <c r="O29" i="19"/>
  <c r="O25" i="19"/>
  <c r="O21" i="19"/>
  <c r="O8" i="19"/>
  <c r="O33" i="19"/>
  <c r="O4" i="19"/>
  <c r="O45" i="19"/>
  <c r="O41" i="19"/>
  <c r="O12" i="19"/>
  <c r="O37" i="19"/>
  <c r="O10" i="19"/>
  <c r="O2" i="19"/>
  <c r="O32" i="19"/>
  <c r="O39" i="19"/>
  <c r="O14" i="19"/>
  <c r="O6" i="19"/>
  <c r="O43" i="19"/>
  <c r="O35" i="19"/>
  <c r="O15" i="19"/>
  <c r="O11" i="19"/>
  <c r="O7" i="19"/>
  <c r="O3" i="19"/>
  <c r="O44" i="19"/>
  <c r="O40" i="19"/>
  <c r="O36" i="19"/>
  <c r="O13" i="19"/>
  <c r="O9" i="19"/>
  <c r="O46" i="19"/>
  <c r="O42" i="19"/>
  <c r="O38" i="19"/>
  <c r="O50" i="19"/>
  <c r="O51" i="19"/>
  <c r="O54" i="19"/>
  <c r="O61" i="19"/>
  <c r="O55" i="19"/>
  <c r="O52" i="19"/>
  <c r="O48" i="19"/>
  <c r="O58" i="19"/>
  <c r="O59" i="19"/>
  <c r="O56" i="19"/>
  <c r="O53" i="19"/>
  <c r="O49" i="19"/>
  <c r="O60" i="19"/>
  <c r="A33" i="19" l="1"/>
  <c r="A34" i="19" l="1"/>
  <c r="A35" i="19" l="1"/>
  <c r="A36" i="19" l="1"/>
  <c r="A37" i="19" l="1"/>
  <c r="A39" i="19" l="1"/>
  <c r="A38" i="19"/>
  <c r="A40" i="19" l="1"/>
  <c r="A41" i="19" l="1"/>
  <c r="A42" i="19" l="1"/>
  <c r="A43" i="19" l="1"/>
  <c r="A44" i="19" l="1"/>
  <c r="A45" i="19" l="1"/>
  <c r="A46" i="19" l="1"/>
  <c r="A47" i="19" l="1"/>
  <c r="A48" i="19" l="1"/>
  <c r="A49" i="19" l="1"/>
  <c r="A50" i="19" l="1"/>
  <c r="A51" i="19" l="1"/>
  <c r="A52" i="19" l="1"/>
  <c r="A53" i="19" l="1"/>
  <c r="A54" i="19" l="1"/>
  <c r="A55" i="19" l="1"/>
  <c r="A56" i="19" l="1"/>
  <c r="A57" i="19" l="1"/>
  <c r="A58" i="19" l="1"/>
  <c r="A59" i="19" l="1"/>
  <c r="A60" i="19" l="1"/>
  <c r="A61" i="19" l="1"/>
  <c r="A62" i="19" l="1"/>
  <c r="A63" i="19" l="1"/>
  <c r="A64" i="19" l="1"/>
  <c r="A65" i="19" l="1"/>
  <c r="A66" i="19" l="1"/>
  <c r="A67" i="19" l="1"/>
  <c r="A68" i="19" l="1"/>
  <c r="A69" i="19" l="1"/>
  <c r="A70" i="19" l="1"/>
  <c r="A71" i="19" l="1"/>
  <c r="A72" i="19" l="1"/>
  <c r="A73" i="19" l="1"/>
  <c r="A74" i="19" l="1"/>
  <c r="A75" i="19" l="1"/>
  <c r="A76" i="19" l="1"/>
  <c r="A77" i="19" l="1"/>
  <c r="A78" i="19" l="1"/>
  <c r="A79" i="19" l="1"/>
  <c r="A80" i="19" l="1"/>
  <c r="A81" i="19" l="1"/>
  <c r="A82" i="19" l="1"/>
  <c r="A83" i="19" l="1"/>
  <c r="A84" i="19" l="1"/>
  <c r="A85" i="19" l="1"/>
  <c r="A86" i="19" l="1"/>
  <c r="A87" i="19" l="1"/>
  <c r="A88" i="19" l="1"/>
  <c r="A89" i="19" l="1"/>
  <c r="A90" i="19" l="1"/>
  <c r="A91" i="19" l="1"/>
  <c r="A92" i="19" l="1"/>
  <c r="A93" i="19" l="1"/>
  <c r="A94" i="19" l="1"/>
  <c r="A95" i="19" l="1"/>
  <c r="A96" i="19" l="1"/>
  <c r="A97" i="19" l="1"/>
  <c r="A98" i="19" l="1"/>
  <c r="A99" i="19" l="1"/>
  <c r="A100" i="19" l="1"/>
  <c r="A101" i="19" l="1"/>
  <c r="A102" i="19" l="1"/>
  <c r="A103" i="19" l="1"/>
  <c r="A104" i="19" l="1"/>
  <c r="A105" i="19" l="1"/>
  <c r="A106" i="19" l="1"/>
  <c r="A107" i="19" l="1"/>
  <c r="A108" i="19" l="1"/>
  <c r="A109" i="19" l="1"/>
  <c r="A110" i="19" l="1"/>
  <c r="A111" i="19" l="1"/>
  <c r="A112" i="19" l="1"/>
  <c r="A113" i="19" l="1"/>
  <c r="A114" i="19" l="1"/>
  <c r="A115" i="19" l="1"/>
  <c r="A116" i="19" l="1"/>
  <c r="A117" i="19" l="1"/>
  <c r="A118" i="19" l="1"/>
  <c r="A119" i="19" l="1"/>
  <c r="A120" i="19" l="1"/>
  <c r="A121" i="19" l="1"/>
  <c r="A122" i="19" l="1"/>
  <c r="A123" i="19" l="1"/>
  <c r="A124" i="19" l="1"/>
  <c r="A125" i="19" l="1"/>
  <c r="A126" i="19" l="1"/>
  <c r="A127" i="19" l="1"/>
  <c r="A128" i="19" l="1"/>
  <c r="A129" i="19" l="1"/>
  <c r="A130" i="19" l="1"/>
  <c r="A131" i="19" l="1"/>
  <c r="A132" i="19" l="1"/>
  <c r="A133" i="19" l="1"/>
  <c r="A134" i="19" l="1"/>
  <c r="A135" i="19" l="1"/>
  <c r="A136" i="19" l="1"/>
  <c r="A137" i="19" l="1"/>
  <c r="A138" i="19" l="1"/>
  <c r="A139" i="19" l="1"/>
  <c r="A140" i="19" l="1"/>
  <c r="A141" i="19" l="1"/>
  <c r="A142" i="19" l="1"/>
  <c r="A143" i="19" l="1"/>
  <c r="A144" i="19" l="1"/>
  <c r="A145" i="19" l="1"/>
  <c r="A146" i="19" l="1"/>
  <c r="A147" i="19" l="1"/>
  <c r="A148" i="19" l="1"/>
  <c r="A149" i="19" l="1"/>
  <c r="A150" i="19" l="1"/>
  <c r="A151" i="19" l="1"/>
  <c r="A152" i="19" l="1"/>
  <c r="A153" i="19" l="1"/>
  <c r="A154" i="19" l="1"/>
  <c r="A157" i="19" l="1"/>
  <c r="A155" i="19"/>
  <c r="A156" i="19" l="1"/>
  <c r="A158" i="19" l="1"/>
  <c r="A159" i="19" l="1"/>
  <c r="A160" i="19" l="1"/>
  <c r="A161" i="19" l="1"/>
  <c r="A162" i="19" l="1"/>
  <c r="A163" i="19" l="1"/>
  <c r="A164" i="19" l="1"/>
  <c r="A166" i="19" l="1"/>
  <c r="A167" i="19"/>
  <c r="A165" i="19"/>
  <c r="A168" i="19" l="1"/>
  <c r="A169" i="19" l="1"/>
  <c r="A170" i="19" l="1"/>
  <c r="A171" i="19" l="1"/>
  <c r="A172" i="19" l="1"/>
  <c r="A173" i="19" l="1"/>
  <c r="A174" i="19" l="1"/>
  <c r="A175" i="19" l="1"/>
  <c r="A176" i="19" l="1"/>
  <c r="A177" i="19" l="1"/>
  <c r="A178" i="19" l="1"/>
  <c r="A179" i="19" l="1"/>
  <c r="A180" i="19" l="1"/>
  <c r="A181" i="19" l="1"/>
  <c r="A182" i="19" l="1"/>
  <c r="A183" i="19" l="1"/>
  <c r="A184" i="19" l="1"/>
  <c r="A185" i="19" l="1"/>
  <c r="A186" i="19" l="1"/>
  <c r="A187" i="19" l="1"/>
  <c r="A188" i="19" l="1"/>
  <c r="A189" i="19" l="1"/>
  <c r="A190" i="19" l="1"/>
  <c r="A191" i="19" l="1"/>
  <c r="A192" i="19" l="1"/>
  <c r="A193" i="19" l="1"/>
  <c r="A194" i="19" l="1"/>
  <c r="A195" i="19" l="1"/>
  <c r="A196" i="19" l="1"/>
  <c r="A197" i="19" l="1"/>
  <c r="A198" i="19" l="1"/>
  <c r="A199" i="19" l="1"/>
  <c r="A200" i="19" l="1"/>
  <c r="A201" i="19" l="1"/>
  <c r="A202" i="19" l="1"/>
  <c r="A203" i="19" l="1"/>
  <c r="A204" i="19" l="1"/>
  <c r="A205" i="19" l="1"/>
  <c r="A206" i="19" l="1"/>
  <c r="A207" i="19" l="1"/>
  <c r="A208" i="19" l="1"/>
  <c r="A209" i="19" l="1"/>
  <c r="A210" i="19" l="1"/>
  <c r="A211" i="19" l="1"/>
  <c r="A212" i="19" l="1"/>
  <c r="A213" i="19" l="1"/>
  <c r="A214" i="19" l="1"/>
  <c r="A215" i="19" l="1"/>
  <c r="A216" i="19" l="1"/>
  <c r="A217" i="19" l="1"/>
  <c r="A218" i="19" l="1"/>
  <c r="A219" i="19" l="1"/>
  <c r="A220" i="19" l="1"/>
  <c r="A221" i="19" l="1"/>
  <c r="A222" i="19" l="1"/>
  <c r="A223" i="19" l="1"/>
  <c r="A224" i="19" l="1"/>
  <c r="A225" i="19" l="1"/>
  <c r="A226" i="19" l="1"/>
  <c r="A227" i="19" l="1"/>
  <c r="A228" i="19" l="1"/>
  <c r="A229" i="19" l="1"/>
  <c r="A230" i="19" l="1"/>
  <c r="A231" i="19" l="1"/>
  <c r="A232" i="19" l="1"/>
  <c r="A233" i="19" l="1"/>
  <c r="A234" i="19" l="1"/>
  <c r="A235" i="19" l="1"/>
  <c r="A236" i="19" l="1"/>
  <c r="A237" i="19" l="1"/>
  <c r="A238" i="19" l="1"/>
  <c r="A239" i="19" l="1"/>
  <c r="A240" i="19" l="1"/>
  <c r="A241" i="19" l="1"/>
  <c r="A242" i="19" l="1"/>
  <c r="A243" i="19" l="1"/>
  <c r="A244" i="19" l="1"/>
  <c r="A245" i="19" l="1"/>
  <c r="A246" i="19" l="1"/>
  <c r="A247" i="19" l="1"/>
  <c r="A248" i="19" l="1"/>
  <c r="A249" i="19" l="1"/>
  <c r="A250" i="19" l="1"/>
  <c r="A251" i="19" l="1"/>
  <c r="A252" i="19" l="1"/>
  <c r="A253" i="19" l="1"/>
  <c r="A254" i="19" l="1"/>
  <c r="A255" i="19" l="1"/>
  <c r="A256" i="19" l="1"/>
  <c r="A257" i="19" l="1"/>
  <c r="A258" i="19" l="1"/>
  <c r="A259" i="19" l="1"/>
  <c r="A260" i="19" l="1"/>
  <c r="A261" i="19" l="1"/>
  <c r="A262" i="19" l="1"/>
  <c r="A263" i="19" l="1"/>
  <c r="A264" i="19" l="1"/>
  <c r="A265" i="19" l="1"/>
  <c r="A266" i="19" l="1"/>
  <c r="A267" i="19" l="1"/>
  <c r="A268" i="19" l="1"/>
  <c r="A269" i="19" l="1"/>
  <c r="A270" i="19" l="1"/>
  <c r="A271" i="19" l="1"/>
  <c r="A272" i="19" l="1"/>
  <c r="A273" i="19" l="1"/>
  <c r="A274" i="19" l="1"/>
  <c r="A275" i="19" l="1"/>
  <c r="A276" i="19" l="1"/>
  <c r="A277" i="19" l="1"/>
  <c r="A278" i="19" l="1"/>
  <c r="A279" i="19" l="1"/>
  <c r="A280" i="19" l="1"/>
  <c r="A281" i="19" l="1"/>
  <c r="A282" i="19" l="1"/>
  <c r="A283" i="19" l="1"/>
  <c r="A284" i="19" l="1"/>
  <c r="A285" i="19" l="1"/>
  <c r="A287" i="19" l="1"/>
  <c r="A286" i="19"/>
  <c r="A288" i="19" l="1"/>
  <c r="A289" i="19" l="1"/>
  <c r="A290" i="19" l="1"/>
  <c r="A291" i="19" l="1"/>
  <c r="A292" i="19" l="1"/>
  <c r="A293" i="19" l="1"/>
  <c r="A294" i="19" l="1"/>
  <c r="A295" i="19" l="1"/>
  <c r="A296" i="19" l="1"/>
  <c r="A297" i="19" l="1"/>
  <c r="A298" i="19" l="1"/>
  <c r="A299" i="19" l="1"/>
  <c r="A300" i="19" l="1"/>
  <c r="A301" i="19" l="1"/>
  <c r="A302" i="19" l="1"/>
  <c r="A303" i="19" l="1"/>
  <c r="A304" i="19" l="1"/>
  <c r="A305" i="19" l="1"/>
  <c r="A306" i="19" l="1"/>
  <c r="A307" i="19" l="1"/>
  <c r="A308" i="19" l="1"/>
  <c r="A309" i="19" l="1"/>
  <c r="A310" i="19" l="1"/>
  <c r="A311" i="19" l="1"/>
  <c r="A312" i="19" l="1"/>
  <c r="A313" i="19" l="1"/>
  <c r="A314" i="19" l="1"/>
  <c r="A315" i="19" l="1"/>
  <c r="A316" i="19" l="1"/>
  <c r="A317" i="19" l="1"/>
  <c r="A318" i="19" l="1"/>
  <c r="A319" i="19" l="1"/>
  <c r="A320" i="19" l="1"/>
  <c r="A321" i="19" l="1"/>
  <c r="A322" i="19" l="1"/>
  <c r="A323" i="19" l="1"/>
  <c r="A324" i="19" l="1"/>
  <c r="A325" i="19" l="1"/>
  <c r="A326" i="19" l="1"/>
  <c r="A327" i="19" l="1"/>
  <c r="A328" i="19" l="1"/>
  <c r="A329" i="19" l="1"/>
  <c r="A330" i="19" l="1"/>
  <c r="A331" i="19" l="1"/>
  <c r="A332" i="19" l="1"/>
  <c r="A333" i="19" l="1"/>
  <c r="A334" i="19" l="1"/>
  <c r="A335" i="19" l="1"/>
  <c r="A336" i="19" l="1"/>
  <c r="A337" i="19" l="1"/>
  <c r="A338" i="19" l="1"/>
  <c r="A339" i="19" l="1"/>
  <c r="A340" i="19" l="1"/>
  <c r="A341" i="19" l="1"/>
  <c r="A342" i="19" l="1"/>
  <c r="A343" i="19" l="1"/>
  <c r="A344" i="19" l="1"/>
  <c r="A345" i="19" l="1"/>
  <c r="A346" i="19" l="1"/>
  <c r="A347" i="19" l="1"/>
  <c r="A348" i="19" l="1"/>
  <c r="A349" i="19" l="1"/>
  <c r="A350" i="19" l="1"/>
  <c r="A351" i="19" l="1"/>
  <c r="A352" i="19" l="1"/>
  <c r="A361" i="19" l="1"/>
  <c r="A362" i="19" l="1"/>
  <c r="A363" i="19" l="1"/>
  <c r="A364" i="19" l="1"/>
  <c r="A365" i="19" l="1"/>
  <c r="A366" i="19" l="1"/>
  <c r="A367" i="19" l="1"/>
  <c r="A368" i="19" l="1"/>
  <c r="A369" i="19" l="1"/>
  <c r="A370" i="19" l="1"/>
  <c r="A371" i="19" l="1"/>
  <c r="A372" i="19" l="1"/>
  <c r="A373" i="19" l="1"/>
  <c r="A374" i="19" l="1"/>
  <c r="A376" i="19" l="1"/>
  <c r="A375" i="19"/>
  <c r="A377" i="19" l="1"/>
  <c r="A378" i="19" l="1"/>
  <c r="A379" i="19" l="1"/>
  <c r="A380" i="19" l="1"/>
  <c r="A381" i="19" l="1"/>
  <c r="A382" i="19" l="1"/>
  <c r="A383" i="19" l="1"/>
  <c r="A384" i="19" l="1"/>
  <c r="A385" i="19" l="1"/>
  <c r="A386" i="19" l="1"/>
  <c r="A387" i="19" l="1"/>
  <c r="A388" i="19" l="1"/>
  <c r="A389" i="19" l="1"/>
  <c r="A390" i="19" l="1"/>
  <c r="A391" i="19" l="1"/>
  <c r="A392" i="19" l="1"/>
  <c r="A393" i="19" l="1"/>
  <c r="A394" i="19" l="1"/>
  <c r="A395" i="19" l="1"/>
  <c r="A396" i="19" l="1"/>
  <c r="A397" i="19" l="1"/>
  <c r="A398" i="19" l="1"/>
  <c r="A399" i="19" l="1"/>
  <c r="A400" i="19" l="1"/>
  <c r="A401" i="19" l="1"/>
  <c r="A402" i="19" l="1"/>
  <c r="A403" i="19" l="1"/>
  <c r="A404" i="19" l="1"/>
  <c r="A405" i="19" l="1"/>
  <c r="A406" i="19" l="1"/>
  <c r="A407" i="19" l="1"/>
  <c r="A408" i="19" l="1"/>
  <c r="A409" i="19" l="1"/>
  <c r="A410" i="19" l="1"/>
  <c r="A411" i="19" l="1"/>
  <c r="A412" i="19" l="1"/>
  <c r="A413" i="19" l="1"/>
  <c r="A414" i="19" l="1"/>
  <c r="A415" i="19" l="1"/>
  <c r="A416" i="19" l="1"/>
  <c r="A417" i="19" l="1"/>
  <c r="A418" i="19" l="1"/>
  <c r="A419" i="19" l="1"/>
  <c r="A420" i="19" l="1"/>
  <c r="A421" i="19" l="1"/>
  <c r="A422" i="19" l="1"/>
  <c r="A423" i="19" l="1"/>
  <c r="A424" i="19" l="1"/>
  <c r="A425" i="19" l="1"/>
  <c r="A426" i="19" l="1"/>
  <c r="A427" i="19" l="1"/>
  <c r="A428" i="19" l="1"/>
  <c r="A429" i="19" l="1"/>
  <c r="A430" i="19" l="1"/>
  <c r="A431" i="19" l="1"/>
  <c r="A432" i="19" l="1"/>
  <c r="A433" i="19" l="1"/>
  <c r="A434" i="19" l="1"/>
  <c r="A435" i="19" l="1"/>
  <c r="A436" i="19" l="1"/>
  <c r="A437" i="19" l="1"/>
  <c r="A438" i="19" l="1"/>
  <c r="A439" i="19" l="1"/>
  <c r="A440" i="19" l="1"/>
  <c r="A442" i="19" l="1"/>
  <c r="A441" i="19"/>
  <c r="A443" i="19" l="1"/>
  <c r="A444" i="19" l="1"/>
  <c r="A445" i="19" l="1"/>
  <c r="A446" i="19" l="1"/>
  <c r="A447" i="19" l="1"/>
  <c r="A448" i="19" l="1"/>
  <c r="A449" i="19" l="1"/>
  <c r="A450" i="19" l="1"/>
  <c r="A451" i="19" l="1"/>
  <c r="A452" i="19" l="1"/>
  <c r="A453" i="19" l="1"/>
  <c r="A454" i="19" l="1"/>
  <c r="A455" i="19" l="1"/>
  <c r="A456" i="19" l="1"/>
  <c r="A457" i="19" l="1"/>
  <c r="A458" i="19" l="1"/>
  <c r="A459" i="19" l="1"/>
  <c r="A460" i="19" l="1"/>
  <c r="A461" i="19" l="1"/>
  <c r="A462" i="19" l="1"/>
  <c r="A463" i="19" l="1"/>
  <c r="A464" i="19" l="1"/>
  <c r="A465" i="19" l="1"/>
  <c r="A466" i="19" l="1"/>
  <c r="A467" i="19" l="1"/>
  <c r="A468" i="19" l="1"/>
  <c r="A469" i="19" l="1"/>
  <c r="A470" i="19" l="1"/>
  <c r="A471" i="19" l="1"/>
  <c r="A472" i="19" l="1"/>
  <c r="A473" i="19" l="1"/>
  <c r="A474" i="19" l="1"/>
  <c r="A475" i="19" l="1"/>
  <c r="A476" i="19" l="1"/>
  <c r="A477" i="19" l="1"/>
  <c r="A478" i="19" l="1"/>
  <c r="A479" i="19" l="1"/>
  <c r="A480" i="19" l="1"/>
  <c r="A481" i="19" l="1"/>
  <c r="A482" i="19" l="1"/>
  <c r="A483" i="19" l="1"/>
  <c r="A484" i="19" l="1"/>
  <c r="A485" i="19" l="1"/>
  <c r="A486" i="19" l="1"/>
  <c r="A487" i="19" l="1"/>
  <c r="A488" i="19" l="1"/>
  <c r="A489" i="19" l="1"/>
  <c r="A490" i="19" l="1"/>
  <c r="A491" i="19" l="1"/>
  <c r="A492" i="19" l="1"/>
  <c r="A493" i="19" l="1"/>
  <c r="A494" i="19" l="1"/>
  <c r="A495" i="19" l="1"/>
  <c r="A496" i="19" l="1"/>
  <c r="A497" i="19" l="1"/>
  <c r="A498" i="19" l="1"/>
  <c r="A499" i="19" l="1"/>
  <c r="A500" i="19" l="1"/>
  <c r="A501" i="19" l="1"/>
  <c r="A502" i="19" l="1"/>
  <c r="A503" i="19" l="1"/>
  <c r="A504" i="19" l="1"/>
  <c r="A505" i="19" l="1"/>
  <c r="A506" i="19" l="1"/>
  <c r="A507" i="19" l="1"/>
  <c r="A508" i="19" l="1"/>
  <c r="A509" i="19" l="1"/>
  <c r="A510" i="19" l="1"/>
  <c r="A512" i="19" l="1"/>
  <c r="A511" i="19"/>
  <c r="O377" i="19"/>
</calcChain>
</file>

<file path=xl/sharedStrings.xml><?xml version="1.0" encoding="utf-8"?>
<sst xmlns="http://schemas.openxmlformats.org/spreadsheetml/2006/main" count="3612" uniqueCount="686">
  <si>
    <t>(</t>
    <phoneticPr fontId="4"/>
  </si>
  <si>
    <t>バスケットボール競技申込書</t>
    <rPh sb="8" eb="10">
      <t>キョウギ</t>
    </rPh>
    <rPh sb="10" eb="12">
      <t>モウシコミ</t>
    </rPh>
    <rPh sb="12" eb="13">
      <t>ショ</t>
    </rPh>
    <phoneticPr fontId="4"/>
  </si>
  <si>
    <t>番号</t>
    <rPh sb="0" eb="2">
      <t>バンゴウ</t>
    </rPh>
    <phoneticPr fontId="4"/>
  </si>
  <si>
    <t>生年月日</t>
    <rPh sb="0" eb="2">
      <t>セイネン</t>
    </rPh>
    <rPh sb="2" eb="4">
      <t>ガッピ</t>
    </rPh>
    <phoneticPr fontId="4"/>
  </si>
  <si>
    <t>監　督</t>
    <rPh sb="0" eb="1">
      <t>ラン</t>
    </rPh>
    <rPh sb="2" eb="3">
      <t>ヨシ</t>
    </rPh>
    <phoneticPr fontId="4"/>
  </si>
  <si>
    <t>コーチ</t>
    <phoneticPr fontId="4"/>
  </si>
  <si>
    <t>（注）福岡市・北九州市にあっては区名を記入のこと。</t>
    <rPh sb="1" eb="2">
      <t>チュウ</t>
    </rPh>
    <rPh sb="3" eb="6">
      <t>フクオカシ</t>
    </rPh>
    <rPh sb="7" eb="11">
      <t>キタキュウシュウシ</t>
    </rPh>
    <rPh sb="16" eb="17">
      <t>ク</t>
    </rPh>
    <rPh sb="17" eb="18">
      <t>メイ</t>
    </rPh>
    <rPh sb="19" eb="21">
      <t>キニュウ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</si>
  <si>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</si>
  <si>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</si>
  <si>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学生</t>
    <rPh sb="0" eb="2">
      <t>ガクセイ</t>
    </rPh>
    <phoneticPr fontId="4"/>
  </si>
  <si>
    <t>選　手</t>
    <rPh sb="0" eb="1">
      <t>セン</t>
    </rPh>
    <rPh sb="2" eb="3">
      <t>テ</t>
    </rPh>
    <phoneticPr fontId="4"/>
  </si>
  <si>
    <t>身長
cm</t>
    <rPh sb="0" eb="2">
      <t>シンチョウ</t>
    </rPh>
    <phoneticPr fontId="4"/>
  </si>
  <si>
    <t>年齢</t>
    <rPh sb="0" eb="2">
      <t>ネンレイ</t>
    </rPh>
    <phoneticPr fontId="4"/>
  </si>
  <si>
    <t>現在</t>
    <rPh sb="0" eb="2">
      <t>ゲンザイ</t>
    </rPh>
    <phoneticPr fontId="4"/>
  </si>
  <si>
    <t>郡市名</t>
    <rPh sb="0" eb="1">
      <t>グン</t>
    </rPh>
    <rPh sb="1" eb="2">
      <t>シ</t>
    </rPh>
    <rPh sb="2" eb="3">
      <t>メイ</t>
    </rPh>
    <phoneticPr fontId="4"/>
  </si>
  <si>
    <t>申込書７</t>
    <rPh sb="0" eb="3">
      <t>モウシコミショ</t>
    </rPh>
    <phoneticPr fontId="4"/>
  </si>
  <si>
    <t>（</t>
    <phoneticPr fontId="4"/>
  </si>
  <si>
    <t>）</t>
    <phoneticPr fontId="4"/>
  </si>
  <si>
    <t>参加者数</t>
    <rPh sb="0" eb="4">
      <t>サンカシャスウ</t>
    </rPh>
    <phoneticPr fontId="4"/>
  </si>
  <si>
    <t>参加者数</t>
    <rPh sb="0" eb="4">
      <t>サンカシャスウ</t>
    </rPh>
    <phoneticPr fontId="4"/>
  </si>
  <si>
    <t>参加人数</t>
    <rPh sb="0" eb="4">
      <t>サンカニンズ</t>
    </rPh>
    <phoneticPr fontId="4"/>
  </si>
  <si>
    <t>(公財)北九州市スポーツ協会</t>
  </si>
  <si>
    <t>(公財)福岡市スポーツ協会</t>
    <rPh sb="1" eb="2">
      <t>コウ</t>
    </rPh>
    <rPh sb="2" eb="3">
      <t>ザイ</t>
    </rPh>
    <rPh sb="4" eb="7">
      <t>フクオカシ</t>
    </rPh>
    <rPh sb="11" eb="13">
      <t>キョウカイ</t>
    </rPh>
    <phoneticPr fontId="5"/>
  </si>
  <si>
    <t>大牟田市体育協会</t>
  </si>
  <si>
    <t>(一社)直方市体育協会</t>
    <rPh sb="1" eb="3">
      <t>イッシャ</t>
    </rPh>
    <phoneticPr fontId="5"/>
  </si>
  <si>
    <t>（一社）飯塚市スポーツ協会</t>
    <rPh sb="1" eb="3">
      <t>イッシャ</t>
    </rPh>
    <rPh sb="4" eb="7">
      <t>イイヅカシ</t>
    </rPh>
    <rPh sb="11" eb="13">
      <t>キョウカイ</t>
    </rPh>
    <phoneticPr fontId="5"/>
  </si>
  <si>
    <t>柳川市体育協会</t>
  </si>
  <si>
    <t>八女市体育協会</t>
  </si>
  <si>
    <t>行橋市体育協会</t>
  </si>
  <si>
    <t>(一社）小郡市スポーツ協会</t>
    <rPh sb="1" eb="3">
      <t>イッシャ</t>
    </rPh>
    <phoneticPr fontId="5"/>
  </si>
  <si>
    <t>(一社)筑紫野市体育協会</t>
    <rPh sb="1" eb="3">
      <t>イチシャ</t>
    </rPh>
    <rPh sb="4" eb="8">
      <t>チクシノシ</t>
    </rPh>
    <phoneticPr fontId="5"/>
  </si>
  <si>
    <t>(一社)宗像市スポーツ協会</t>
    <rPh sb="1" eb="3">
      <t>イチシャ</t>
    </rPh>
    <rPh sb="4" eb="6">
      <t>ムナカタ</t>
    </rPh>
    <phoneticPr fontId="5"/>
  </si>
  <si>
    <t>福津市体育協会</t>
  </si>
  <si>
    <t>宮若市体育協会</t>
    <rPh sb="0" eb="1">
      <t>ミヤ</t>
    </rPh>
    <rPh sb="1" eb="2">
      <t>ワカ</t>
    </rPh>
    <rPh sb="2" eb="3">
      <t>シ</t>
    </rPh>
    <rPh sb="3" eb="5">
      <t>タイイク</t>
    </rPh>
    <rPh sb="5" eb="7">
      <t>キョウカイ</t>
    </rPh>
    <phoneticPr fontId="5"/>
  </si>
  <si>
    <t>朝倉市体育協会</t>
    <rPh sb="0" eb="2">
      <t>アサクラ</t>
    </rPh>
    <rPh sb="2" eb="3">
      <t>シ</t>
    </rPh>
    <rPh sb="3" eb="5">
      <t>タイイク</t>
    </rPh>
    <rPh sb="5" eb="7">
      <t>キョウカイ</t>
    </rPh>
    <phoneticPr fontId="5"/>
  </si>
  <si>
    <t>(一社）那珂川市体育協会</t>
    <rPh sb="1" eb="3">
      <t>イッシャ</t>
    </rPh>
    <rPh sb="4" eb="7">
      <t>ナカガワ</t>
    </rPh>
    <rPh sb="7" eb="8">
      <t>シ</t>
    </rPh>
    <rPh sb="8" eb="10">
      <t>タイイク</t>
    </rPh>
    <rPh sb="10" eb="12">
      <t>キョウカイ</t>
    </rPh>
    <phoneticPr fontId="5"/>
  </si>
  <si>
    <t>糟屋郡スポーツ協会</t>
  </si>
  <si>
    <t>遠賀郡体育協会</t>
  </si>
  <si>
    <t>鞍手郡体育協会</t>
  </si>
  <si>
    <t>嘉穂郡体育協会</t>
    <rPh sb="5" eb="7">
      <t>キョウカイ</t>
    </rPh>
    <phoneticPr fontId="5"/>
  </si>
  <si>
    <t>朝倉郡体育協会</t>
  </si>
  <si>
    <t>三井郡体育協会</t>
  </si>
  <si>
    <t>三潴郡体育協会</t>
  </si>
  <si>
    <t>田川郡社会体育振興協会</t>
  </si>
  <si>
    <t>北九州市</t>
    <rPh sb="0" eb="4">
      <t>キタキュウシュウシ</t>
    </rPh>
    <phoneticPr fontId="4"/>
  </si>
  <si>
    <t>福岡市</t>
    <phoneticPr fontId="4"/>
  </si>
  <si>
    <t>大牟田市</t>
    <rPh sb="0" eb="4">
      <t>オオムタシ</t>
    </rPh>
    <phoneticPr fontId="4"/>
  </si>
  <si>
    <t>久留米市</t>
    <rPh sb="0" eb="4">
      <t>クルメシ</t>
    </rPh>
    <phoneticPr fontId="4"/>
  </si>
  <si>
    <t>直方市</t>
    <rPh sb="0" eb="3">
      <t>ノオガタシ</t>
    </rPh>
    <phoneticPr fontId="4"/>
  </si>
  <si>
    <t>飯塚市</t>
    <rPh sb="0" eb="3">
      <t>イイヅカシ</t>
    </rPh>
    <phoneticPr fontId="4"/>
  </si>
  <si>
    <t>田川市</t>
    <rPh sb="0" eb="3">
      <t>タガワシ</t>
    </rPh>
    <phoneticPr fontId="4"/>
  </si>
  <si>
    <t>柳川市</t>
    <rPh sb="0" eb="3">
      <t>ヤナガワシ</t>
    </rPh>
    <phoneticPr fontId="4"/>
  </si>
  <si>
    <t>八女市</t>
    <rPh sb="0" eb="3">
      <t>ヤメシ</t>
    </rPh>
    <phoneticPr fontId="4"/>
  </si>
  <si>
    <t>筑後市</t>
    <rPh sb="0" eb="3">
      <t>チクゴシ</t>
    </rPh>
    <phoneticPr fontId="4"/>
  </si>
  <si>
    <t>大川市</t>
    <rPh sb="0" eb="3">
      <t>オオカワシ</t>
    </rPh>
    <phoneticPr fontId="4"/>
  </si>
  <si>
    <t>行橋市</t>
    <rPh sb="0" eb="3">
      <t>ユクハシシ</t>
    </rPh>
    <phoneticPr fontId="4"/>
  </si>
  <si>
    <t>豊前市</t>
    <rPh sb="0" eb="3">
      <t>ブゼンシ</t>
    </rPh>
    <phoneticPr fontId="4"/>
  </si>
  <si>
    <t>中間市</t>
    <rPh sb="0" eb="3">
      <t>ナカマシ</t>
    </rPh>
    <phoneticPr fontId="4"/>
  </si>
  <si>
    <t>小郡市</t>
    <rPh sb="0" eb="3">
      <t>オゴオリシ</t>
    </rPh>
    <phoneticPr fontId="4"/>
  </si>
  <si>
    <t>筑紫野市</t>
    <rPh sb="0" eb="4">
      <t>チクシノシ</t>
    </rPh>
    <phoneticPr fontId="4"/>
  </si>
  <si>
    <t>春日市</t>
    <rPh sb="0" eb="3">
      <t>カスガシ</t>
    </rPh>
    <phoneticPr fontId="4"/>
  </si>
  <si>
    <t>大野城市</t>
    <rPh sb="0" eb="4">
      <t>オオノジョウシ</t>
    </rPh>
    <phoneticPr fontId="4"/>
  </si>
  <si>
    <t>宗像市</t>
    <rPh sb="0" eb="3">
      <t>ムナカタシ</t>
    </rPh>
    <phoneticPr fontId="4"/>
  </si>
  <si>
    <t>太宰府市</t>
    <rPh sb="0" eb="4">
      <t>ダザイフシ</t>
    </rPh>
    <phoneticPr fontId="4"/>
  </si>
  <si>
    <t>古賀市</t>
    <rPh sb="0" eb="3">
      <t>コガシ</t>
    </rPh>
    <phoneticPr fontId="4"/>
  </si>
  <si>
    <t>福津市</t>
    <rPh sb="0" eb="3">
      <t>フクツシ</t>
    </rPh>
    <phoneticPr fontId="4"/>
  </si>
  <si>
    <t>うきは市</t>
    <rPh sb="3" eb="4">
      <t>シ</t>
    </rPh>
    <phoneticPr fontId="4"/>
  </si>
  <si>
    <t>宮若市</t>
    <rPh sb="0" eb="2">
      <t>ミヤワカシ</t>
    </rPh>
    <rPh sb="2" eb="3">
      <t>シ</t>
    </rPh>
    <phoneticPr fontId="4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</si>
  <si>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</si>
  <si>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</si>
  <si>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</si>
  <si>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</si>
  <si>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那珂川市</t>
    <rPh sb="0" eb="3">
      <t>ナカガワ</t>
    </rPh>
    <rPh sb="3" eb="4">
      <t>シ</t>
    </rPh>
    <phoneticPr fontId="4"/>
  </si>
  <si>
    <t>糟屋郡</t>
    <rPh sb="0" eb="3">
      <t>カスヤグン</t>
    </rPh>
    <phoneticPr fontId="4"/>
  </si>
  <si>
    <t>遠賀郡</t>
    <rPh sb="0" eb="3">
      <t>オンガグン</t>
    </rPh>
    <phoneticPr fontId="4"/>
  </si>
  <si>
    <t>鞍手郡</t>
    <rPh sb="0" eb="3">
      <t>クラテグン</t>
    </rPh>
    <phoneticPr fontId="4"/>
  </si>
  <si>
    <t>嘉穂郡</t>
    <rPh sb="0" eb="3">
      <t>カホグン</t>
    </rPh>
    <phoneticPr fontId="4"/>
  </si>
  <si>
    <t>朝倉郡</t>
    <rPh sb="0" eb="3">
      <t>アサクラグン</t>
    </rPh>
    <phoneticPr fontId="4"/>
  </si>
  <si>
    <t>三井郡</t>
    <rPh sb="0" eb="3">
      <t>ミイグン</t>
    </rPh>
    <phoneticPr fontId="4"/>
  </si>
  <si>
    <t>三潴郡</t>
    <rPh sb="0" eb="3">
      <t>ミズマグン</t>
    </rPh>
    <phoneticPr fontId="4"/>
  </si>
  <si>
    <t>八女郡</t>
    <rPh sb="0" eb="3">
      <t>ヤメグン</t>
    </rPh>
    <phoneticPr fontId="4"/>
  </si>
  <si>
    <t>田川郡</t>
    <rPh sb="0" eb="3">
      <t>タガワグン</t>
    </rPh>
    <phoneticPr fontId="4"/>
  </si>
  <si>
    <t>京都郡</t>
    <rPh sb="0" eb="3">
      <t>ミヤコグン</t>
    </rPh>
    <phoneticPr fontId="4"/>
  </si>
  <si>
    <t>築上郡</t>
    <rPh sb="0" eb="3">
      <t>チクジョウグン</t>
    </rPh>
    <phoneticPr fontId="4"/>
  </si>
  <si>
    <t>生成番号</t>
    <rPh sb="0" eb="4">
      <t>セイセイバンゴウ</t>
    </rPh>
    <phoneticPr fontId="4"/>
  </si>
  <si>
    <t>種目番号</t>
    <rPh sb="0" eb="2">
      <t>シュモク</t>
    </rPh>
    <rPh sb="2" eb="4">
      <t>バンゴウ</t>
    </rPh>
    <phoneticPr fontId="4"/>
  </si>
  <si>
    <t>郡市番号</t>
    <rPh sb="0" eb="4">
      <t>グンシバンゴウ</t>
    </rPh>
    <phoneticPr fontId="4"/>
  </si>
  <si>
    <t>シート番号</t>
    <rPh sb="3" eb="5">
      <t>バンゴウ</t>
    </rPh>
    <phoneticPr fontId="4"/>
  </si>
  <si>
    <t>掲載順番</t>
    <rPh sb="0" eb="4">
      <t>ケイサイジュンバン</t>
    </rPh>
    <phoneticPr fontId="4"/>
  </si>
  <si>
    <t>区分</t>
    <rPh sb="0" eb="2">
      <t>クブン</t>
    </rPh>
    <phoneticPr fontId="4"/>
  </si>
  <si>
    <t>住　所（学生〇）</t>
    <rPh sb="0" eb="1">
      <t>ジュウ</t>
    </rPh>
    <rPh sb="2" eb="3">
      <t>ショ</t>
    </rPh>
    <rPh sb="4" eb="6">
      <t>ガクセイ</t>
    </rPh>
    <phoneticPr fontId="4"/>
  </si>
  <si>
    <t>担当者</t>
    <rPh sb="0" eb="3">
      <t>タントウシャ</t>
    </rPh>
    <phoneticPr fontId="4"/>
  </si>
  <si>
    <t>申込書11</t>
    <rPh sb="0" eb="3">
      <t>モウシコミショ</t>
    </rPh>
    <phoneticPr fontId="4"/>
  </si>
  <si>
    <t>申込書12</t>
    <rPh sb="0" eb="3">
      <t>モウシコミショ</t>
    </rPh>
    <phoneticPr fontId="4"/>
  </si>
  <si>
    <t>（</t>
    <phoneticPr fontId="4"/>
  </si>
  <si>
    <t>）</t>
    <phoneticPr fontId="4"/>
  </si>
  <si>
    <t>（</t>
    <phoneticPr fontId="4"/>
  </si>
  <si>
    <t>）</t>
    <phoneticPr fontId="4"/>
  </si>
  <si>
    <t>コーチ</t>
    <phoneticPr fontId="4"/>
  </si>
  <si>
    <t>コーチ</t>
    <phoneticPr fontId="4"/>
  </si>
  <si>
    <t>郡市名（</t>
    <rPh sb="0" eb="3">
      <t>グンシメイ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</si>
  <si>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</si>
  <si>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</si>
  <si>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交代選手</t>
    <rPh sb="0" eb="2">
      <t>コウタイ</t>
    </rPh>
    <rPh sb="2" eb="4">
      <t>センシュ</t>
    </rPh>
    <phoneticPr fontId="4"/>
  </si>
  <si>
    <t>郡市名(</t>
    <rPh sb="0" eb="1">
      <t>グン</t>
    </rPh>
    <rPh sb="1" eb="2">
      <t>シ</t>
    </rPh>
    <rPh sb="2" eb="3">
      <t>メイ</t>
    </rPh>
    <phoneticPr fontId="4"/>
  </si>
  <si>
    <t>)</t>
    <phoneticPr fontId="4"/>
  </si>
  <si>
    <t>※　複数参加する郡市は、チームごとに申し込み用紙を作成すること。</t>
    <phoneticPr fontId="4"/>
  </si>
  <si>
    <t>申込書13</t>
    <rPh sb="0" eb="3">
      <t>モウシコミショ</t>
    </rPh>
    <phoneticPr fontId="4"/>
  </si>
  <si>
    <t>申込書14</t>
    <rPh sb="0" eb="3">
      <t>モウシコミショ</t>
    </rPh>
    <phoneticPr fontId="4"/>
  </si>
  <si>
    <t>申込書15</t>
    <rPh sb="0" eb="3">
      <t>モウシコミショ</t>
    </rPh>
    <phoneticPr fontId="4"/>
  </si>
  <si>
    <t>申込書16</t>
    <rPh sb="0" eb="3">
      <t>モウシコミショ</t>
    </rPh>
    <phoneticPr fontId="4"/>
  </si>
  <si>
    <t>申込書17</t>
    <rPh sb="0" eb="3">
      <t>モウシコミショ</t>
    </rPh>
    <phoneticPr fontId="4"/>
  </si>
  <si>
    <t>申込書18</t>
    <rPh sb="0" eb="3">
      <t>モウシコミショ</t>
    </rPh>
    <phoneticPr fontId="4"/>
  </si>
  <si>
    <t>郡市名（</t>
    <rPh sb="0" eb="1">
      <t>グン</t>
    </rPh>
    <rPh sb="1" eb="2">
      <t>シ</t>
    </rPh>
    <rPh sb="2" eb="3">
      <t>メイ</t>
    </rPh>
    <phoneticPr fontId="4"/>
  </si>
  <si>
    <t>)</t>
    <phoneticPr fontId="4"/>
  </si>
  <si>
    <t>性別</t>
    <rPh sb="0" eb="2">
      <t>セイベツ</t>
    </rPh>
    <phoneticPr fontId="4"/>
  </si>
  <si>
    <t>（注）選手男女各３名以内で構成すること。</t>
    <rPh sb="1" eb="2">
      <t>チュウ</t>
    </rPh>
    <rPh sb="3" eb="5">
      <t>センシュ</t>
    </rPh>
    <rPh sb="5" eb="7">
      <t>ダンジョ</t>
    </rPh>
    <rPh sb="7" eb="8">
      <t>カク</t>
    </rPh>
    <rPh sb="9" eb="10">
      <t>メイ</t>
    </rPh>
    <rPh sb="10" eb="12">
      <t>イナイ</t>
    </rPh>
    <rPh sb="13" eb="15">
      <t>コウセイ</t>
    </rPh>
    <phoneticPr fontId="4"/>
  </si>
  <si>
    <t>申込書19</t>
    <rPh sb="0" eb="3">
      <t>モウシコミショ</t>
    </rPh>
    <phoneticPr fontId="4"/>
  </si>
  <si>
    <t>（注）選手男女各３名以内で構成すること。</t>
    <rPh sb="13" eb="15">
      <t>コウセイ</t>
    </rPh>
    <phoneticPr fontId="4"/>
  </si>
  <si>
    <t>申込書 3</t>
    <rPh sb="0" eb="2">
      <t>モウシコミ</t>
    </rPh>
    <rPh sb="2" eb="3">
      <t>ショ</t>
    </rPh>
    <phoneticPr fontId="4"/>
  </si>
  <si>
    <t>)</t>
    <phoneticPr fontId="4"/>
  </si>
  <si>
    <t>種　目</t>
    <rPh sb="0" eb="1">
      <t>タネ</t>
    </rPh>
    <rPh sb="2" eb="3">
      <t>メ</t>
    </rPh>
    <phoneticPr fontId="4"/>
  </si>
  <si>
    <t>ゼッケン</t>
    <phoneticPr fontId="4"/>
  </si>
  <si>
    <t>ゼッケン</t>
    <phoneticPr fontId="4"/>
  </si>
  <si>
    <t>住所</t>
    <rPh sb="0" eb="2">
      <t>ジュウショ</t>
    </rPh>
    <phoneticPr fontId="4"/>
  </si>
  <si>
    <t>100ｍ</t>
    <phoneticPr fontId="4"/>
  </si>
  <si>
    <t>5,000ｍ</t>
    <phoneticPr fontId="4"/>
  </si>
  <si>
    <t>5,000ｍ</t>
    <phoneticPr fontId="4"/>
  </si>
  <si>
    <t>走高跳</t>
    <rPh sb="0" eb="1">
      <t>ハシ</t>
    </rPh>
    <rPh sb="1" eb="3">
      <t>タカト</t>
    </rPh>
    <phoneticPr fontId="4"/>
  </si>
  <si>
    <t>走幅跳</t>
    <rPh sb="0" eb="1">
      <t>ハシ</t>
    </rPh>
    <rPh sb="1" eb="3">
      <t>ハバト</t>
    </rPh>
    <phoneticPr fontId="4"/>
  </si>
  <si>
    <t>3,000ｍ</t>
    <phoneticPr fontId="4"/>
  </si>
  <si>
    <t>走幅跳</t>
    <phoneticPr fontId="4"/>
  </si>
  <si>
    <t>ゼッケン</t>
    <phoneticPr fontId="4"/>
  </si>
  <si>
    <t>100ｍ</t>
    <phoneticPr fontId="4"/>
  </si>
  <si>
    <t>400ｍ</t>
    <phoneticPr fontId="4"/>
  </si>
  <si>
    <t>1,500ｍ</t>
    <phoneticPr fontId="4"/>
  </si>
  <si>
    <t>200ｍ</t>
    <phoneticPr fontId="4"/>
  </si>
  <si>
    <t>800ｍ</t>
    <phoneticPr fontId="4"/>
  </si>
  <si>
    <t>男子リレー</t>
    <rPh sb="0" eb="2">
      <t>ダンシ</t>
    </rPh>
    <phoneticPr fontId="4"/>
  </si>
  <si>
    <t>男子4×100ｍR</t>
    <rPh sb="0" eb="2">
      <t>ダンシ</t>
    </rPh>
    <phoneticPr fontId="4"/>
  </si>
  <si>
    <t>女子リレー</t>
    <rPh sb="0" eb="2">
      <t>ジョシ</t>
    </rPh>
    <phoneticPr fontId="4"/>
  </si>
  <si>
    <t>女子4×100ｍR</t>
    <rPh sb="0" eb="2">
      <t>ジョシ</t>
    </rPh>
    <phoneticPr fontId="4"/>
  </si>
  <si>
    <t>郡市名（</t>
    <phoneticPr fontId="4"/>
  </si>
  <si>
    <t>申込書20</t>
    <rPh sb="0" eb="3">
      <t>モウシコミショ</t>
    </rPh>
    <phoneticPr fontId="4"/>
  </si>
  <si>
    <t>（注）70代を含む選手男女各4名以内で構成すること。</t>
    <rPh sb="1" eb="2">
      <t>チュウ</t>
    </rPh>
    <rPh sb="5" eb="6">
      <t>ダイ</t>
    </rPh>
    <rPh sb="7" eb="8">
      <t>フク</t>
    </rPh>
    <rPh sb="9" eb="11">
      <t>センシュ</t>
    </rPh>
    <rPh sb="11" eb="13">
      <t>ダンジョ</t>
    </rPh>
    <rPh sb="13" eb="14">
      <t>カク</t>
    </rPh>
    <rPh sb="15" eb="16">
      <t>メイ</t>
    </rPh>
    <rPh sb="16" eb="18">
      <t>イナイ</t>
    </rPh>
    <rPh sb="19" eb="21">
      <t>コウセイ</t>
    </rPh>
    <phoneticPr fontId="4"/>
  </si>
  <si>
    <t>）</t>
    <phoneticPr fontId="4"/>
  </si>
  <si>
    <t>（注）監督が選手を兼ねる場合は選手欄にも記入のこと。</t>
    <rPh sb="1" eb="2">
      <t>チュウ</t>
    </rPh>
    <rPh sb="3" eb="5">
      <t>カントク</t>
    </rPh>
    <rPh sb="6" eb="8">
      <t>センシュ</t>
    </rPh>
    <rPh sb="9" eb="10">
      <t>カ</t>
    </rPh>
    <rPh sb="12" eb="14">
      <t>バアイ</t>
    </rPh>
    <rPh sb="15" eb="17">
      <t>センシュ</t>
    </rPh>
    <rPh sb="17" eb="18">
      <t>ラン</t>
    </rPh>
    <rPh sb="20" eb="22">
      <t>キニュウ</t>
    </rPh>
    <phoneticPr fontId="4"/>
  </si>
  <si>
    <t>申込書21</t>
    <rPh sb="0" eb="3">
      <t>モウシコミショ</t>
    </rPh>
    <phoneticPr fontId="4"/>
  </si>
  <si>
    <t>申込書22</t>
    <rPh sb="0" eb="3">
      <t>モウシコミショ</t>
    </rPh>
    <phoneticPr fontId="4"/>
  </si>
  <si>
    <t>（注）学生・生徒に該当する選手は、学生欄に○印を記入のこと。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ジルシ</t>
    </rPh>
    <rPh sb="24" eb="26">
      <t>キニュウ</t>
    </rPh>
    <phoneticPr fontId="4"/>
  </si>
  <si>
    <t>申込書23</t>
    <rPh sb="0" eb="3">
      <t>モウシコミショ</t>
    </rPh>
    <phoneticPr fontId="4"/>
  </si>
  <si>
    <t>）</t>
    <phoneticPr fontId="4"/>
  </si>
  <si>
    <t>申込書24</t>
    <rPh sb="0" eb="3">
      <t>モウシコミショ</t>
    </rPh>
    <phoneticPr fontId="4"/>
  </si>
  <si>
    <t>申込書25</t>
    <rPh sb="0" eb="3">
      <t>モウシコミショ</t>
    </rPh>
    <phoneticPr fontId="4"/>
  </si>
  <si>
    <t>）</t>
    <phoneticPr fontId="4"/>
  </si>
  <si>
    <t>申込書26</t>
    <rPh sb="0" eb="3">
      <t>モウシコミショ</t>
    </rPh>
    <phoneticPr fontId="4"/>
  </si>
  <si>
    <t>全柔連登録番号</t>
    <rPh sb="0" eb="3">
      <t>ゼンジュウレン</t>
    </rPh>
    <rPh sb="3" eb="5">
      <t>トウロク</t>
    </rPh>
    <rPh sb="5" eb="7">
      <t>バンゴウ</t>
    </rPh>
    <phoneticPr fontId="4"/>
  </si>
  <si>
    <t>監　　督</t>
    <rPh sb="0" eb="1">
      <t>ラン</t>
    </rPh>
    <rPh sb="3" eb="4">
      <t>ヨシ</t>
    </rPh>
    <phoneticPr fontId="4"/>
  </si>
  <si>
    <t>先鋒</t>
    <rPh sb="0" eb="2">
      <t>センポウ</t>
    </rPh>
    <phoneticPr fontId="4"/>
  </si>
  <si>
    <t>四将</t>
    <rPh sb="0" eb="1">
      <t>ヨン</t>
    </rPh>
    <rPh sb="1" eb="2">
      <t>ショウ</t>
    </rPh>
    <phoneticPr fontId="4"/>
  </si>
  <si>
    <t>中堅</t>
    <rPh sb="0" eb="2">
      <t>チュウケン</t>
    </rPh>
    <phoneticPr fontId="4"/>
  </si>
  <si>
    <t>副将</t>
    <rPh sb="0" eb="2">
      <t>フクショウ</t>
    </rPh>
    <phoneticPr fontId="4"/>
  </si>
  <si>
    <t>大将</t>
    <rPh sb="0" eb="2">
      <t>タイショウ</t>
    </rPh>
    <phoneticPr fontId="4"/>
  </si>
  <si>
    <t>　※　全柔連登録番号記入例：500123456</t>
    <rPh sb="3" eb="6">
      <t>ゼンジュウレン</t>
    </rPh>
    <rPh sb="6" eb="8">
      <t>トウロク</t>
    </rPh>
    <rPh sb="8" eb="10">
      <t>バンゴウ</t>
    </rPh>
    <rPh sb="10" eb="12">
      <t>キニュウ</t>
    </rPh>
    <rPh sb="12" eb="13">
      <t>レイ</t>
    </rPh>
    <phoneticPr fontId="4"/>
  </si>
  <si>
    <t>申込書27</t>
    <rPh sb="0" eb="3">
      <t>モウシコミショ</t>
    </rPh>
    <phoneticPr fontId="4"/>
  </si>
  <si>
    <t>申込書28</t>
    <rPh sb="0" eb="3">
      <t>モウシコミショ</t>
    </rPh>
    <phoneticPr fontId="4"/>
  </si>
  <si>
    <t>25歳以下</t>
    <rPh sb="2" eb="3">
      <t>サイ</t>
    </rPh>
    <rPh sb="3" eb="5">
      <t>イカ</t>
    </rPh>
    <phoneticPr fontId="4"/>
  </si>
  <si>
    <t>次峰</t>
    <rPh sb="0" eb="1">
      <t>ツギ</t>
    </rPh>
    <rPh sb="1" eb="2">
      <t>ポウ</t>
    </rPh>
    <phoneticPr fontId="4"/>
  </si>
  <si>
    <t>26歳以上
35歳以下</t>
    <rPh sb="2" eb="3">
      <t>サイ</t>
    </rPh>
    <rPh sb="3" eb="5">
      <t>イジョウ</t>
    </rPh>
    <rPh sb="8" eb="9">
      <t>サイ</t>
    </rPh>
    <rPh sb="9" eb="11">
      <t>イカ</t>
    </rPh>
    <phoneticPr fontId="4"/>
  </si>
  <si>
    <t>36歳以上
45歳以下</t>
    <rPh sb="2" eb="3">
      <t>サイ</t>
    </rPh>
    <rPh sb="3" eb="5">
      <t>イジョウ</t>
    </rPh>
    <rPh sb="8" eb="9">
      <t>サイ</t>
    </rPh>
    <rPh sb="9" eb="11">
      <t>イカ</t>
    </rPh>
    <phoneticPr fontId="4"/>
  </si>
  <si>
    <t>46歳以上
54歳以下</t>
    <rPh sb="2" eb="3">
      <t>サイ</t>
    </rPh>
    <rPh sb="3" eb="5">
      <t>イジョウ</t>
    </rPh>
    <rPh sb="8" eb="9">
      <t>サイ</t>
    </rPh>
    <rPh sb="9" eb="11">
      <t>イカ</t>
    </rPh>
    <phoneticPr fontId="4"/>
  </si>
  <si>
    <t>55歳以上</t>
    <rPh sb="2" eb="3">
      <t>サイ</t>
    </rPh>
    <rPh sb="3" eb="5">
      <t>イジョウ</t>
    </rPh>
    <phoneticPr fontId="4"/>
  </si>
  <si>
    <t>申込書29</t>
    <rPh sb="0" eb="3">
      <t>モウシコミショ</t>
    </rPh>
    <phoneticPr fontId="4"/>
  </si>
  <si>
    <t>先　鋒</t>
    <rPh sb="0" eb="1">
      <t>サキ</t>
    </rPh>
    <rPh sb="2" eb="3">
      <t>ホコ</t>
    </rPh>
    <phoneticPr fontId="4"/>
  </si>
  <si>
    <t>中　堅</t>
    <rPh sb="0" eb="1">
      <t>ナカ</t>
    </rPh>
    <rPh sb="2" eb="3">
      <t>ケン</t>
    </rPh>
    <phoneticPr fontId="4"/>
  </si>
  <si>
    <t>大　将
(40歳以上)</t>
    <rPh sb="0" eb="1">
      <t>ダイ</t>
    </rPh>
    <rPh sb="2" eb="3">
      <t>ショウ</t>
    </rPh>
    <rPh sb="7" eb="8">
      <t>サイ</t>
    </rPh>
    <rPh sb="8" eb="10">
      <t>イジョウ</t>
    </rPh>
    <phoneticPr fontId="4"/>
  </si>
  <si>
    <t>申込書30</t>
    <rPh sb="0" eb="3">
      <t>モウシコミショ</t>
    </rPh>
    <phoneticPr fontId="4"/>
  </si>
  <si>
    <t>)</t>
    <phoneticPr fontId="4"/>
  </si>
  <si>
    <t>次　鋒</t>
    <rPh sb="0" eb="1">
      <t>ツギ</t>
    </rPh>
    <rPh sb="2" eb="3">
      <t>ホコ</t>
    </rPh>
    <phoneticPr fontId="4"/>
  </si>
  <si>
    <t>副　将</t>
    <rPh sb="0" eb="1">
      <t>フク</t>
    </rPh>
    <rPh sb="2" eb="3">
      <t>ショウ</t>
    </rPh>
    <phoneticPr fontId="4"/>
  </si>
  <si>
    <t>大　将
(30歳代)</t>
    <rPh sb="0" eb="1">
      <t>ダイ</t>
    </rPh>
    <rPh sb="2" eb="3">
      <t>ショウ</t>
    </rPh>
    <rPh sb="7" eb="9">
      <t>サイダイ</t>
    </rPh>
    <phoneticPr fontId="4"/>
  </si>
  <si>
    <t>申込書31</t>
    <rPh sb="0" eb="3">
      <t>モウシコミショ</t>
    </rPh>
    <phoneticPr fontId="4"/>
  </si>
  <si>
    <t>)</t>
    <phoneticPr fontId="4"/>
  </si>
  <si>
    <t>大　将</t>
    <rPh sb="0" eb="1">
      <t>ダイ</t>
    </rPh>
    <rPh sb="2" eb="3">
      <t>ショウ</t>
    </rPh>
    <phoneticPr fontId="4"/>
  </si>
  <si>
    <t>申込書32</t>
    <rPh sb="0" eb="3">
      <t>モウシコミショ</t>
    </rPh>
    <phoneticPr fontId="4"/>
  </si>
  <si>
    <t>段級</t>
    <rPh sb="0" eb="1">
      <t>ダン</t>
    </rPh>
    <rPh sb="1" eb="2">
      <t>キュウ</t>
    </rPh>
    <phoneticPr fontId="4"/>
  </si>
  <si>
    <t>補　欠</t>
    <rPh sb="0" eb="1">
      <t>タスク</t>
    </rPh>
    <rPh sb="2" eb="3">
      <t>ケツ</t>
    </rPh>
    <phoneticPr fontId="4"/>
  </si>
  <si>
    <t>申込書33</t>
    <rPh sb="0" eb="3">
      <t>モウシコミショ</t>
    </rPh>
    <phoneticPr fontId="4"/>
  </si>
  <si>
    <t>申込書34</t>
    <rPh sb="0" eb="3">
      <t>モウシコミショ</t>
    </rPh>
    <phoneticPr fontId="4"/>
  </si>
  <si>
    <t>)</t>
    <phoneticPr fontId="4"/>
  </si>
  <si>
    <t>（注）男子、女子、男女混合のいずれでも可。</t>
    <rPh sb="1" eb="2">
      <t>チュウ</t>
    </rPh>
    <rPh sb="3" eb="5">
      <t>ダンシ</t>
    </rPh>
    <rPh sb="6" eb="8">
      <t>ジョシ</t>
    </rPh>
    <rPh sb="9" eb="11">
      <t>ダンジョ</t>
    </rPh>
    <rPh sb="11" eb="13">
      <t>コンゴウ</t>
    </rPh>
    <rPh sb="19" eb="20">
      <t>カ</t>
    </rPh>
    <phoneticPr fontId="4"/>
  </si>
  <si>
    <t>（注）段級は漢数字で記入のこと。</t>
    <rPh sb="1" eb="2">
      <t>チュウ</t>
    </rPh>
    <rPh sb="3" eb="4">
      <t>ダン</t>
    </rPh>
    <rPh sb="4" eb="5">
      <t>キュウ</t>
    </rPh>
    <rPh sb="6" eb="9">
      <t>カンスウジ</t>
    </rPh>
    <rPh sb="10" eb="12">
      <t>キニュウ</t>
    </rPh>
    <phoneticPr fontId="4"/>
  </si>
  <si>
    <t>申込書35</t>
    <rPh sb="0" eb="3">
      <t>モウシコミショ</t>
    </rPh>
    <phoneticPr fontId="4"/>
  </si>
  <si>
    <t>交代選手</t>
    <rPh sb="0" eb="4">
      <t>コウタイセンシュ</t>
    </rPh>
    <phoneticPr fontId="4"/>
  </si>
  <si>
    <t>申込書36</t>
    <rPh sb="0" eb="3">
      <t>モウシコミショ</t>
    </rPh>
    <phoneticPr fontId="4"/>
  </si>
  <si>
    <t>)</t>
    <phoneticPr fontId="4"/>
  </si>
  <si>
    <t>申込書37</t>
    <rPh sb="0" eb="3">
      <t>モウシコミショ</t>
    </rPh>
    <phoneticPr fontId="4"/>
  </si>
  <si>
    <t>)</t>
    <phoneticPr fontId="4"/>
  </si>
  <si>
    <t>（注）団体戦に出場する者も記入すること。</t>
    <rPh sb="1" eb="2">
      <t>チュウ</t>
    </rPh>
    <rPh sb="3" eb="6">
      <t>ダンタイセン</t>
    </rPh>
    <rPh sb="7" eb="9">
      <t>シュツジョウ</t>
    </rPh>
    <rPh sb="11" eb="12">
      <t>モノ</t>
    </rPh>
    <rPh sb="13" eb="15">
      <t>キニュウ</t>
    </rPh>
    <phoneticPr fontId="4"/>
  </si>
  <si>
    <t>申込書38</t>
    <rPh sb="0" eb="3">
      <t>モウシコミショ</t>
    </rPh>
    <phoneticPr fontId="4"/>
  </si>
  <si>
    <t>申込書39</t>
    <rPh sb="0" eb="3">
      <t>モウシコミショ</t>
    </rPh>
    <phoneticPr fontId="4"/>
  </si>
  <si>
    <t>（</t>
    <phoneticPr fontId="4"/>
  </si>
  <si>
    <t>）</t>
    <phoneticPr fontId="4"/>
  </si>
  <si>
    <t>（注）監督が選手を兼ねる場合は選手の欄にも記入すること。</t>
    <rPh sb="1" eb="2">
      <t>チュウ</t>
    </rPh>
    <rPh sb="3" eb="5">
      <t>カントク</t>
    </rPh>
    <rPh sb="6" eb="8">
      <t>センシュ</t>
    </rPh>
    <rPh sb="9" eb="10">
      <t>カ</t>
    </rPh>
    <rPh sb="12" eb="14">
      <t>バアイ</t>
    </rPh>
    <rPh sb="15" eb="17">
      <t>センシュ</t>
    </rPh>
    <rPh sb="18" eb="19">
      <t>ラン</t>
    </rPh>
    <rPh sb="21" eb="23">
      <t>キニュウ</t>
    </rPh>
    <phoneticPr fontId="4"/>
  </si>
  <si>
    <t>申込書40</t>
    <rPh sb="0" eb="3">
      <t>モウシコミショ</t>
    </rPh>
    <phoneticPr fontId="4"/>
  </si>
  <si>
    <t>)</t>
    <phoneticPr fontId="4"/>
  </si>
  <si>
    <t>申込書41</t>
    <rPh sb="0" eb="3">
      <t>モウシコミショ</t>
    </rPh>
    <phoneticPr fontId="4"/>
  </si>
  <si>
    <t>申込書42</t>
    <rPh sb="0" eb="3">
      <t>モウシコミショ</t>
    </rPh>
    <phoneticPr fontId="4"/>
  </si>
  <si>
    <t>生年月日</t>
    <rPh sb="0" eb="4">
      <t>セイネンガッピ</t>
    </rPh>
    <phoneticPr fontId="4"/>
  </si>
  <si>
    <t>申込書43</t>
    <rPh sb="0" eb="3">
      <t>モウシコミショ</t>
    </rPh>
    <phoneticPr fontId="8"/>
  </si>
  <si>
    <t>郡市名</t>
    <phoneticPr fontId="8"/>
  </si>
  <si>
    <t>(</t>
    <phoneticPr fontId="8"/>
  </si>
  <si>
    <t>)</t>
    <phoneticPr fontId="8"/>
  </si>
  <si>
    <t>氏　　　　名</t>
  </si>
  <si>
    <t>生年月日</t>
  </si>
  <si>
    <t>年齢</t>
    <rPh sb="0" eb="2">
      <t>ネンレイ</t>
    </rPh>
    <phoneticPr fontId="8"/>
  </si>
  <si>
    <t>住　　　　　　　　所</t>
  </si>
  <si>
    <t>男子</t>
    <phoneticPr fontId="8"/>
  </si>
  <si>
    <t>女子</t>
    <rPh sb="0" eb="1">
      <t>オンナ</t>
    </rPh>
    <phoneticPr fontId="8"/>
  </si>
  <si>
    <t>参加者数</t>
    <rPh sb="0" eb="4">
      <t>サンカシャスウ</t>
    </rPh>
    <phoneticPr fontId="8"/>
  </si>
  <si>
    <t>　</t>
    <phoneticPr fontId="8"/>
  </si>
  <si>
    <t>男子</t>
  </si>
  <si>
    <t>申込書 4</t>
    <rPh sb="0" eb="2">
      <t>モウシコミ</t>
    </rPh>
    <rPh sb="2" eb="3">
      <t>ショ</t>
    </rPh>
    <phoneticPr fontId="4"/>
  </si>
  <si>
    <t>申込書 5</t>
    <rPh sb="0" eb="2">
      <t>モウシコミ</t>
    </rPh>
    <rPh sb="2" eb="3">
      <t>ショ</t>
    </rPh>
    <phoneticPr fontId="4"/>
  </si>
  <si>
    <t>申込書 6</t>
    <rPh sb="0" eb="2">
      <t>モウシコミ</t>
    </rPh>
    <rPh sb="2" eb="3">
      <t>ショ</t>
    </rPh>
    <phoneticPr fontId="4"/>
  </si>
  <si>
    <t>申込書8</t>
    <rPh sb="0" eb="2">
      <t>モウシコ</t>
    </rPh>
    <rPh sb="2" eb="3">
      <t>ショ</t>
    </rPh>
    <phoneticPr fontId="4"/>
  </si>
  <si>
    <t>申込書9</t>
    <rPh sb="0" eb="3">
      <t>モウシコミショ</t>
    </rPh>
    <phoneticPr fontId="4"/>
  </si>
  <si>
    <t>申込書10</t>
    <rPh sb="0" eb="3">
      <t>モウシコミショ</t>
    </rPh>
    <phoneticPr fontId="4"/>
  </si>
  <si>
    <t>陸上競技</t>
    <rPh sb="0" eb="4">
      <t>リクジョウキョウギ</t>
    </rPh>
    <phoneticPr fontId="4"/>
  </si>
  <si>
    <t>バレーボール競技</t>
    <rPh sb="6" eb="8">
      <t>キョウギ</t>
    </rPh>
    <phoneticPr fontId="4"/>
  </si>
  <si>
    <t>ソフトテニス競技</t>
    <rPh sb="6" eb="8">
      <t>キョウギ</t>
    </rPh>
    <phoneticPr fontId="4"/>
  </si>
  <si>
    <t>卓球競技</t>
    <rPh sb="0" eb="4">
      <t>タッキュウキョウギ</t>
    </rPh>
    <phoneticPr fontId="4"/>
  </si>
  <si>
    <t>バドミントン競技</t>
    <rPh sb="6" eb="8">
      <t>キョウギ</t>
    </rPh>
    <phoneticPr fontId="4"/>
  </si>
  <si>
    <t>バスケットボール競技</t>
    <rPh sb="8" eb="10">
      <t>キョウギ</t>
    </rPh>
    <phoneticPr fontId="4"/>
  </si>
  <si>
    <t>柔道競技</t>
    <rPh sb="0" eb="4">
      <t>ジュウドウキョウギ</t>
    </rPh>
    <phoneticPr fontId="4"/>
  </si>
  <si>
    <t>剣道競技</t>
    <rPh sb="0" eb="4">
      <t>ケンドウキョウギ</t>
    </rPh>
    <phoneticPr fontId="4"/>
  </si>
  <si>
    <t>弓道競技</t>
    <rPh sb="0" eb="4">
      <t>キュウドウキョウギ</t>
    </rPh>
    <phoneticPr fontId="4"/>
  </si>
  <si>
    <t>相撲競技</t>
    <rPh sb="0" eb="4">
      <t>スモウキョウギ</t>
    </rPh>
    <phoneticPr fontId="4"/>
  </si>
  <si>
    <t>ソフトボール競技</t>
    <rPh sb="6" eb="8">
      <t>キョウギ</t>
    </rPh>
    <phoneticPr fontId="4"/>
  </si>
  <si>
    <t>空手道競技</t>
    <rPh sb="0" eb="3">
      <t>カラテドウ</t>
    </rPh>
    <rPh sb="3" eb="5">
      <t>キョウギ</t>
    </rPh>
    <phoneticPr fontId="4"/>
  </si>
  <si>
    <t>テニス競技</t>
    <rPh sb="3" eb="5">
      <t>キョウギ</t>
    </rPh>
    <phoneticPr fontId="4"/>
  </si>
  <si>
    <t>記 入 例</t>
    <rPh sb="0" eb="1">
      <t>キ</t>
    </rPh>
    <rPh sb="2" eb="3">
      <t>イリ</t>
    </rPh>
    <rPh sb="4" eb="5">
      <t>レイ</t>
    </rPh>
    <phoneticPr fontId="4"/>
  </si>
  <si>
    <t>一般男子の部(区名)</t>
    <rPh sb="0" eb="2">
      <t>イッパン</t>
    </rPh>
    <rPh sb="2" eb="4">
      <t>ダンシ</t>
    </rPh>
    <rPh sb="5" eb="6">
      <t>ブ</t>
    </rPh>
    <rPh sb="7" eb="8">
      <t>ク</t>
    </rPh>
    <rPh sb="8" eb="9">
      <t>メイ</t>
    </rPh>
    <phoneticPr fontId="4"/>
  </si>
  <si>
    <t>○○○区</t>
    <rPh sb="3" eb="4">
      <t>ク</t>
    </rPh>
    <phoneticPr fontId="4"/>
  </si>
  <si>
    <t>氏名</t>
    <rPh sb="0" eb="2">
      <t>シメイ</t>
    </rPh>
    <phoneticPr fontId="4"/>
  </si>
  <si>
    <t>身長</t>
    <phoneticPr fontId="4"/>
  </si>
  <si>
    <t>生年月日</t>
    <phoneticPr fontId="4"/>
  </si>
  <si>
    <t>監 督</t>
    <rPh sb="0" eb="1">
      <t>ラン</t>
    </rPh>
    <rPh sb="2" eb="3">
      <t>ヨシ</t>
    </rPh>
    <phoneticPr fontId="4"/>
  </si>
  <si>
    <t>福岡　一郎</t>
    <rPh sb="0" eb="2">
      <t>フクオカ</t>
    </rPh>
    <rPh sb="3" eb="5">
      <t>イチロウ</t>
    </rPh>
    <phoneticPr fontId="4"/>
  </si>
  <si>
    <t>○○市○○区○○2-1-3</t>
    <rPh sb="2" eb="3">
      <t>シ</t>
    </rPh>
    <rPh sb="5" eb="6">
      <t>ク</t>
    </rPh>
    <phoneticPr fontId="4"/>
  </si>
  <si>
    <t>選 手</t>
    <rPh sb="0" eb="1">
      <t>セン</t>
    </rPh>
    <rPh sb="2" eb="3">
      <t>テ</t>
    </rPh>
    <phoneticPr fontId="4"/>
  </si>
  <si>
    <t>○○市○○区○○2-1-4</t>
    <rPh sb="2" eb="3">
      <t>シ</t>
    </rPh>
    <rPh sb="5" eb="6">
      <t>ク</t>
    </rPh>
    <phoneticPr fontId="4"/>
  </si>
  <si>
    <t>〃</t>
    <phoneticPr fontId="4"/>
  </si>
  <si>
    <t>〃</t>
    <phoneticPr fontId="4"/>
  </si>
  <si>
    <t>申込書 1</t>
    <rPh sb="0" eb="2">
      <t>モウシコミ</t>
    </rPh>
    <rPh sb="2" eb="3">
      <t>ショ</t>
    </rPh>
    <phoneticPr fontId="4"/>
  </si>
  <si>
    <t>役　名</t>
    <rPh sb="0" eb="1">
      <t>エキ</t>
    </rPh>
    <rPh sb="2" eb="3">
      <t>メイ</t>
    </rPh>
    <phoneticPr fontId="4"/>
  </si>
  <si>
    <t>役　職　名</t>
    <rPh sb="0" eb="1">
      <t>エキ</t>
    </rPh>
    <rPh sb="2" eb="3">
      <t>ショク</t>
    </rPh>
    <rPh sb="4" eb="5">
      <t>メイ</t>
    </rPh>
    <phoneticPr fontId="4"/>
  </si>
  <si>
    <t>保険加入</t>
    <rPh sb="0" eb="2">
      <t>ホケン</t>
    </rPh>
    <rPh sb="2" eb="4">
      <t>カニュウ</t>
    </rPh>
    <phoneticPr fontId="4"/>
  </si>
  <si>
    <t>団　長</t>
    <rPh sb="0" eb="1">
      <t>ダン</t>
    </rPh>
    <rPh sb="2" eb="3">
      <t>チョウ</t>
    </rPh>
    <phoneticPr fontId="4"/>
  </si>
  <si>
    <t>〇</t>
    <phoneticPr fontId="4"/>
  </si>
  <si>
    <t>副団長</t>
    <rPh sb="0" eb="3">
      <t>フクダンチョウ</t>
    </rPh>
    <phoneticPr fontId="4"/>
  </si>
  <si>
    <t>×</t>
    <phoneticPr fontId="4"/>
  </si>
  <si>
    <t>総監督</t>
    <rPh sb="0" eb="3">
      <t>ソウカントク</t>
    </rPh>
    <phoneticPr fontId="4"/>
  </si>
  <si>
    <t>総　務</t>
    <rPh sb="0" eb="1">
      <t>フサ</t>
    </rPh>
    <rPh sb="2" eb="3">
      <t>ツトム</t>
    </rPh>
    <phoneticPr fontId="4"/>
  </si>
  <si>
    <t>顧　問</t>
    <rPh sb="0" eb="1">
      <t>カエリミ</t>
    </rPh>
    <rPh sb="2" eb="3">
      <t>トイ</t>
    </rPh>
    <phoneticPr fontId="4"/>
  </si>
  <si>
    <t>申込書 2</t>
    <rPh sb="0" eb="2">
      <t>モウシコミ</t>
    </rPh>
    <rPh sb="2" eb="3">
      <t>ショ</t>
    </rPh>
    <phoneticPr fontId="4"/>
  </si>
  <si>
    <t>競技名</t>
    <rPh sb="0" eb="2">
      <t>キョウギ</t>
    </rPh>
    <rPh sb="2" eb="3">
      <t>メイ</t>
    </rPh>
    <phoneticPr fontId="4"/>
  </si>
  <si>
    <t>種　別</t>
    <rPh sb="0" eb="1">
      <t>タネ</t>
    </rPh>
    <rPh sb="2" eb="3">
      <t>ベツ</t>
    </rPh>
    <phoneticPr fontId="4"/>
  </si>
  <si>
    <t>コーチ等</t>
    <rPh sb="3" eb="4">
      <t>トウ</t>
    </rPh>
    <phoneticPr fontId="4"/>
  </si>
  <si>
    <t>計</t>
    <rPh sb="0" eb="1">
      <t>ケイ</t>
    </rPh>
    <phoneticPr fontId="4"/>
  </si>
  <si>
    <t>陸上競技</t>
    <rPh sb="0" eb="2">
      <t>リクジョウ</t>
    </rPh>
    <rPh sb="2" eb="4">
      <t>キョウギ</t>
    </rPh>
    <phoneticPr fontId="4"/>
  </si>
  <si>
    <t>一般男子</t>
    <rPh sb="0" eb="2">
      <t>イッパン</t>
    </rPh>
    <rPh sb="2" eb="4">
      <t>ダンシ</t>
    </rPh>
    <phoneticPr fontId="4"/>
  </si>
  <si>
    <t>一般女子</t>
    <rPh sb="0" eb="2">
      <t>イッパン</t>
    </rPh>
    <rPh sb="2" eb="4">
      <t>ジョシ</t>
    </rPh>
    <phoneticPr fontId="4"/>
  </si>
  <si>
    <t>青年男子</t>
    <rPh sb="0" eb="1">
      <t>アオ</t>
    </rPh>
    <rPh sb="1" eb="2">
      <t>ネン</t>
    </rPh>
    <rPh sb="2" eb="4">
      <t>ダンシ</t>
    </rPh>
    <phoneticPr fontId="4"/>
  </si>
  <si>
    <t>青年女子</t>
    <rPh sb="0" eb="1">
      <t>アオ</t>
    </rPh>
    <rPh sb="1" eb="2">
      <t>ネン</t>
    </rPh>
    <rPh sb="2" eb="4">
      <t>ジョシ</t>
    </rPh>
    <phoneticPr fontId="4"/>
  </si>
  <si>
    <t>壮年男子</t>
    <rPh sb="0" eb="2">
      <t>ソウネン</t>
    </rPh>
    <rPh sb="2" eb="4">
      <t>ダンシ</t>
    </rPh>
    <phoneticPr fontId="4"/>
  </si>
  <si>
    <t>壮年女子</t>
    <rPh sb="0" eb="2">
      <t>ソウネン</t>
    </rPh>
    <rPh sb="2" eb="4">
      <t>ジョシ</t>
    </rPh>
    <phoneticPr fontId="4"/>
  </si>
  <si>
    <t>一般</t>
    <rPh sb="0" eb="2">
      <t>イッパン</t>
    </rPh>
    <phoneticPr fontId="4"/>
  </si>
  <si>
    <t>壮年(公開競技）</t>
    <rPh sb="0" eb="2">
      <t>ソウネン</t>
    </rPh>
    <rPh sb="3" eb="7">
      <t>コウカイキョウギ</t>
    </rPh>
    <phoneticPr fontId="4"/>
  </si>
  <si>
    <t>卓球</t>
    <rPh sb="0" eb="2">
      <t>タッキュウ</t>
    </rPh>
    <phoneticPr fontId="4"/>
  </si>
  <si>
    <t>青年</t>
    <rPh sb="0" eb="1">
      <t>アオ</t>
    </rPh>
    <rPh sb="1" eb="2">
      <t>ネン</t>
    </rPh>
    <phoneticPr fontId="4"/>
  </si>
  <si>
    <t>壮年</t>
    <rPh sb="0" eb="2">
      <t>ソウネン</t>
    </rPh>
    <phoneticPr fontId="4"/>
  </si>
  <si>
    <t>壮年混成男女</t>
    <rPh sb="0" eb="2">
      <t>ソウネン</t>
    </rPh>
    <rPh sb="2" eb="4">
      <t>コンセイ</t>
    </rPh>
    <rPh sb="4" eb="6">
      <t>ダンジョ</t>
    </rPh>
    <phoneticPr fontId="4"/>
  </si>
  <si>
    <t>柔道</t>
    <rPh sb="0" eb="2">
      <t>ジュウドウ</t>
    </rPh>
    <phoneticPr fontId="4"/>
  </si>
  <si>
    <t>剣道</t>
    <rPh sb="0" eb="2">
      <t>ケンドウ</t>
    </rPh>
    <phoneticPr fontId="4"/>
  </si>
  <si>
    <t>弓道</t>
    <rPh sb="0" eb="2">
      <t>キュウドウ</t>
    </rPh>
    <phoneticPr fontId="4"/>
  </si>
  <si>
    <t>相撲</t>
    <rPh sb="0" eb="2">
      <t>スモウ</t>
    </rPh>
    <phoneticPr fontId="4"/>
  </si>
  <si>
    <t>空手道</t>
    <rPh sb="0" eb="2">
      <t>カラテ</t>
    </rPh>
    <rPh sb="2" eb="3">
      <t>ドウ</t>
    </rPh>
    <phoneticPr fontId="4"/>
  </si>
  <si>
    <t>テニス</t>
    <rPh sb="0" eb="1">
      <t>ゴウケイ</t>
    </rPh>
    <phoneticPr fontId="4"/>
  </si>
  <si>
    <t>合　　計</t>
    <rPh sb="0" eb="1">
      <t>ゴウ</t>
    </rPh>
    <rPh sb="3" eb="4">
      <t>ケイ</t>
    </rPh>
    <phoneticPr fontId="4"/>
  </si>
  <si>
    <t>(注)　監督兼選手の場合は、選手欄にカウントすること。</t>
    <rPh sb="1" eb="2">
      <t>チュウ</t>
    </rPh>
    <rPh sb="4" eb="6">
      <t>カントク</t>
    </rPh>
    <rPh sb="6" eb="7">
      <t>ケン</t>
    </rPh>
    <rPh sb="7" eb="9">
      <t>センシュ</t>
    </rPh>
    <rPh sb="10" eb="12">
      <t>バアイ</t>
    </rPh>
    <rPh sb="14" eb="16">
      <t>センシュ</t>
    </rPh>
    <rPh sb="16" eb="17">
      <t>ラン</t>
    </rPh>
    <phoneticPr fontId="4"/>
  </si>
  <si>
    <t>郡 市 名</t>
    <rPh sb="0" eb="1">
      <t>グン</t>
    </rPh>
    <rPh sb="2" eb="3">
      <t>シ</t>
    </rPh>
    <rPh sb="4" eb="5">
      <t>メイ</t>
    </rPh>
    <phoneticPr fontId="4"/>
  </si>
  <si>
    <t>代表者役職及び氏名</t>
    <rPh sb="0" eb="3">
      <t>ダイヒョウシャ</t>
    </rPh>
    <rPh sb="3" eb="5">
      <t>ヤクショク</t>
    </rPh>
    <rPh sb="5" eb="6">
      <t>オヨ</t>
    </rPh>
    <rPh sb="7" eb="9">
      <t>シメイ</t>
    </rPh>
    <phoneticPr fontId="4"/>
  </si>
  <si>
    <t>競技種目名</t>
    <rPh sb="0" eb="2">
      <t>キョウギ</t>
    </rPh>
    <rPh sb="2" eb="4">
      <t>シュモク</t>
    </rPh>
    <rPh sb="4" eb="5">
      <t>メイ</t>
    </rPh>
    <phoneticPr fontId="4"/>
  </si>
  <si>
    <t>申込人数(人)×参加料(円)</t>
    <rPh sb="0" eb="2">
      <t>モウシコミ</t>
    </rPh>
    <rPh sb="2" eb="4">
      <t>ニンズウ</t>
    </rPh>
    <rPh sb="5" eb="6">
      <t>ニン</t>
    </rPh>
    <rPh sb="8" eb="10">
      <t>サンカ</t>
    </rPh>
    <rPh sb="10" eb="11">
      <t>リョウ</t>
    </rPh>
    <rPh sb="12" eb="13">
      <t>エン</t>
    </rPh>
    <phoneticPr fontId="4"/>
  </si>
  <si>
    <t>合計金額</t>
    <rPh sb="0" eb="2">
      <t>ゴウケイ</t>
    </rPh>
    <rPh sb="2" eb="4">
      <t>キンガク</t>
    </rPh>
    <phoneticPr fontId="4"/>
  </si>
  <si>
    <t>大会役員</t>
    <rPh sb="0" eb="2">
      <t>タイカイ</t>
    </rPh>
    <rPh sb="2" eb="4">
      <t>ヤクイン</t>
    </rPh>
    <phoneticPr fontId="4"/>
  </si>
  <si>
    <t>×　500円</t>
    <rPh sb="5" eb="6">
      <t>エン</t>
    </rPh>
    <phoneticPr fontId="4"/>
  </si>
  <si>
    <t>円</t>
    <rPh sb="0" eb="1">
      <t>エン</t>
    </rPh>
    <phoneticPr fontId="4"/>
  </si>
  <si>
    <t>振　込　金　額　合　計</t>
    <rPh sb="0" eb="1">
      <t>フ</t>
    </rPh>
    <rPh sb="2" eb="3">
      <t>コ</t>
    </rPh>
    <rPh sb="4" eb="5">
      <t>カネ</t>
    </rPh>
    <rPh sb="6" eb="7">
      <t>ガク</t>
    </rPh>
    <rPh sb="8" eb="9">
      <t>ゴウ</t>
    </rPh>
    <rPh sb="10" eb="11">
      <t>ケイ</t>
    </rPh>
    <phoneticPr fontId="4"/>
  </si>
  <si>
    <t>申し込み種別をクリックしてください</t>
    <rPh sb="0" eb="1">
      <t>モウ</t>
    </rPh>
    <rPh sb="2" eb="3">
      <t>コ</t>
    </rPh>
    <rPh sb="4" eb="6">
      <t>シュベツ</t>
    </rPh>
    <phoneticPr fontId="4"/>
  </si>
  <si>
    <t>役員名簿・参加人員</t>
    <rPh sb="0" eb="4">
      <t>ヤクインメイボ</t>
    </rPh>
    <rPh sb="5" eb="9">
      <t>サンカジンイン</t>
    </rPh>
    <phoneticPr fontId="4"/>
  </si>
  <si>
    <t>競技名</t>
    <rPh sb="0" eb="3">
      <t>キョウギメイ</t>
    </rPh>
    <phoneticPr fontId="4"/>
  </si>
  <si>
    <t>番号</t>
    <rPh sb="0" eb="2">
      <t>バンゴウ</t>
    </rPh>
    <phoneticPr fontId="4"/>
  </si>
  <si>
    <t>郡市体育・スポーツ協会</t>
    <rPh sb="0" eb="2">
      <t>グンシ</t>
    </rPh>
    <rPh sb="2" eb="4">
      <t>タイイク</t>
    </rPh>
    <rPh sb="9" eb="11">
      <t>キョウカイ</t>
    </rPh>
    <phoneticPr fontId="4"/>
  </si>
  <si>
    <t>郡市</t>
    <rPh sb="0" eb="2">
      <t>グンシ</t>
    </rPh>
    <phoneticPr fontId="4"/>
  </si>
  <si>
    <t>一般</t>
    <rPh sb="0" eb="2">
      <t>イッパン</t>
    </rPh>
    <phoneticPr fontId="4"/>
  </si>
  <si>
    <t>青年・リレー</t>
    <rPh sb="0" eb="2">
      <t>セイネン</t>
    </rPh>
    <phoneticPr fontId="4"/>
  </si>
  <si>
    <t>壮年男子</t>
    <rPh sb="0" eb="4">
      <t>ソウネンダンシ</t>
    </rPh>
    <phoneticPr fontId="4"/>
  </si>
  <si>
    <t>壮年女子</t>
    <rPh sb="0" eb="4">
      <t>ソウネンジョシ</t>
    </rPh>
    <phoneticPr fontId="4"/>
  </si>
  <si>
    <t>一般男子</t>
    <rPh sb="0" eb="4">
      <t>イッパンダンシ</t>
    </rPh>
    <phoneticPr fontId="4"/>
  </si>
  <si>
    <t>一般女子</t>
    <rPh sb="0" eb="4">
      <t>イッパンジョシ</t>
    </rPh>
    <phoneticPr fontId="4"/>
  </si>
  <si>
    <t>青年男子</t>
    <rPh sb="0" eb="2">
      <t>セイネン</t>
    </rPh>
    <rPh sb="2" eb="4">
      <t>ダンシ</t>
    </rPh>
    <phoneticPr fontId="4"/>
  </si>
  <si>
    <t>青年女子</t>
    <rPh sb="0" eb="4">
      <t>セイネンジョシ</t>
    </rPh>
    <phoneticPr fontId="4"/>
  </si>
  <si>
    <t>壮年</t>
    <rPh sb="0" eb="2">
      <t>ソウネン</t>
    </rPh>
    <phoneticPr fontId="4"/>
  </si>
  <si>
    <t>青年</t>
    <rPh sb="0" eb="2">
      <t>セイネン</t>
    </rPh>
    <phoneticPr fontId="4"/>
  </si>
  <si>
    <t>壮年男子</t>
    <rPh sb="0" eb="2">
      <t>ソウネン</t>
    </rPh>
    <rPh sb="2" eb="4">
      <t>ダンシ</t>
    </rPh>
    <phoneticPr fontId="4"/>
  </si>
  <si>
    <t>個人戦</t>
    <rPh sb="0" eb="3">
      <t>コジンセン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</si>
  <si>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</si>
  <si>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</si>
  <si>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〇</t>
    <phoneticPr fontId="4"/>
  </si>
  <si>
    <t>作成要領</t>
    <rPh sb="0" eb="4">
      <t>サクセイヨウリョウ</t>
    </rPh>
    <phoneticPr fontId="4"/>
  </si>
  <si>
    <t>バスケットボール</t>
  </si>
  <si>
    <t>バレーボール</t>
  </si>
  <si>
    <t>バドミントン</t>
  </si>
  <si>
    <t>ソフトボール</t>
  </si>
  <si>
    <t>テニス</t>
  </si>
  <si>
    <t>(</t>
  </si>
  <si>
    <t>ソフトテニス</t>
  </si>
  <si>
    <t>(公財)久留米市スポーツ協会</t>
    <rPh sb="1" eb="2">
      <t>コウ</t>
    </rPh>
    <rPh sb="2" eb="3">
      <t>ザイ</t>
    </rPh>
    <phoneticPr fontId="5"/>
  </si>
  <si>
    <t>NPO法人田川市スポーツ協会</t>
    <rPh sb="3" eb="5">
      <t>ホウジン</t>
    </rPh>
    <phoneticPr fontId="5"/>
  </si>
  <si>
    <t>筑後市スポーツ協会</t>
    <phoneticPr fontId="4"/>
  </si>
  <si>
    <t>大川市スポーツ協会</t>
    <phoneticPr fontId="4"/>
  </si>
  <si>
    <t>豊前市スポーツ協会</t>
    <phoneticPr fontId="4"/>
  </si>
  <si>
    <t>（一社）中間市スポーツ協会</t>
    <rPh sb="1" eb="3">
      <t>イッシャ</t>
    </rPh>
    <phoneticPr fontId="4"/>
  </si>
  <si>
    <t>(一社)春日市スポーツ協会</t>
    <rPh sb="1" eb="3">
      <t>イチシャ</t>
    </rPh>
    <rPh sb="4" eb="6">
      <t>カスガ</t>
    </rPh>
    <phoneticPr fontId="5"/>
  </si>
  <si>
    <t>(公財)大野城市スポーツ協会</t>
    <rPh sb="1" eb="2">
      <t>コウ</t>
    </rPh>
    <rPh sb="2" eb="3">
      <t>ザイ</t>
    </rPh>
    <phoneticPr fontId="5"/>
  </si>
  <si>
    <t>(一社)太宰府市スポーツ協会</t>
    <rPh sb="1" eb="3">
      <t>イチシャ</t>
    </rPh>
    <rPh sb="4" eb="7">
      <t>ダザイフ</t>
    </rPh>
    <phoneticPr fontId="5"/>
  </si>
  <si>
    <t>NPO法人古賀市スポーツ協会</t>
    <rPh sb="3" eb="5">
      <t>ホウジン</t>
    </rPh>
    <phoneticPr fontId="5"/>
  </si>
  <si>
    <t>うきは市スポーツ協会</t>
    <phoneticPr fontId="4"/>
  </si>
  <si>
    <t>嘉麻市スポーツ協会</t>
    <rPh sb="0" eb="3">
      <t>カマシ</t>
    </rPh>
    <rPh sb="7" eb="9">
      <t>キョウカイ</t>
    </rPh>
    <phoneticPr fontId="5"/>
  </si>
  <si>
    <t>みやま市スポーツ協会</t>
    <rPh sb="3" eb="4">
      <t>シ</t>
    </rPh>
    <rPh sb="8" eb="10">
      <t>キョウカイ</t>
    </rPh>
    <phoneticPr fontId="5"/>
  </si>
  <si>
    <t>糸島市スポーツ協会</t>
    <rPh sb="2" eb="3">
      <t>シ</t>
    </rPh>
    <phoneticPr fontId="5"/>
  </si>
  <si>
    <t>築上郡スポーツ協会</t>
    <phoneticPr fontId="4"/>
  </si>
  <si>
    <t>スポ協 太朗</t>
    <rPh sb="2" eb="3">
      <t>キョウ</t>
    </rPh>
    <rPh sb="4" eb="6">
      <t>タロウ</t>
    </rPh>
    <phoneticPr fontId="4"/>
  </si>
  <si>
    <t>在勤地</t>
    <rPh sb="0" eb="3">
      <t>ザイキンチ</t>
    </rPh>
    <phoneticPr fontId="4"/>
  </si>
  <si>
    <t>砲丸投（4kg）</t>
    <rPh sb="0" eb="3">
      <t>ホウガンナ</t>
    </rPh>
    <phoneticPr fontId="4"/>
  </si>
  <si>
    <t>100ｍ(40～49歳)</t>
    <rPh sb="10" eb="11">
      <t>サイ</t>
    </rPh>
    <phoneticPr fontId="4"/>
  </si>
  <si>
    <t>100ｍ(50～59歳)</t>
    <rPh sb="10" eb="11">
      <t>サイ</t>
    </rPh>
    <phoneticPr fontId="4"/>
  </si>
  <si>
    <t>100ｍ(60～69歳)</t>
    <rPh sb="10" eb="11">
      <t>サイ</t>
    </rPh>
    <phoneticPr fontId="4"/>
  </si>
  <si>
    <t>100ｍ(70～79歳)</t>
    <rPh sb="10" eb="11">
      <t>サイ</t>
    </rPh>
    <phoneticPr fontId="4"/>
  </si>
  <si>
    <t>100ｍ(80歳以上)</t>
    <rPh sb="7" eb="8">
      <t>サイ</t>
    </rPh>
    <rPh sb="8" eb="10">
      <t>イジョウ</t>
    </rPh>
    <phoneticPr fontId="4"/>
  </si>
  <si>
    <t>3,000ｍ(50～59歳)</t>
    <rPh sb="12" eb="13">
      <t>サイ</t>
    </rPh>
    <phoneticPr fontId="4"/>
  </si>
  <si>
    <t>3,000ｍ(60～69歳)</t>
    <rPh sb="12" eb="13">
      <t>サイ</t>
    </rPh>
    <phoneticPr fontId="4"/>
  </si>
  <si>
    <t>3,000ｍ(70～79歳)</t>
    <rPh sb="12" eb="13">
      <t>サイ</t>
    </rPh>
    <phoneticPr fontId="4"/>
  </si>
  <si>
    <t>3,000ｍ(80歳以上)</t>
    <rPh sb="9" eb="10">
      <t>サイ</t>
    </rPh>
    <rPh sb="10" eb="12">
      <t>イジョウ</t>
    </rPh>
    <phoneticPr fontId="4"/>
  </si>
  <si>
    <t>5,000ｍ(40～49歳)</t>
    <rPh sb="12" eb="13">
      <t>サイ</t>
    </rPh>
    <phoneticPr fontId="4"/>
  </si>
  <si>
    <t>走幅跳(40～49歳)</t>
    <rPh sb="0" eb="1">
      <t>ハシ</t>
    </rPh>
    <rPh sb="1" eb="3">
      <t>ハバト</t>
    </rPh>
    <rPh sb="9" eb="10">
      <t>サイ</t>
    </rPh>
    <phoneticPr fontId="4"/>
  </si>
  <si>
    <t>走幅跳(50～59歳)</t>
    <rPh sb="0" eb="1">
      <t>ハシ</t>
    </rPh>
    <rPh sb="1" eb="3">
      <t>ハバト</t>
    </rPh>
    <rPh sb="9" eb="10">
      <t>サイ</t>
    </rPh>
    <phoneticPr fontId="4"/>
  </si>
  <si>
    <t>走幅跳(60～69歳)</t>
    <rPh sb="0" eb="1">
      <t>ハシ</t>
    </rPh>
    <rPh sb="1" eb="3">
      <t>ハバト</t>
    </rPh>
    <rPh sb="9" eb="10">
      <t>サイ</t>
    </rPh>
    <phoneticPr fontId="4"/>
  </si>
  <si>
    <t>走幅跳(70～79歳)</t>
    <rPh sb="0" eb="1">
      <t>ハシ</t>
    </rPh>
    <rPh sb="1" eb="3">
      <t>ハバト</t>
    </rPh>
    <rPh sb="9" eb="10">
      <t>サイ</t>
    </rPh>
    <phoneticPr fontId="4"/>
  </si>
  <si>
    <t>走幅跳(80歳以上)</t>
    <rPh sb="0" eb="1">
      <t>ハシ</t>
    </rPh>
    <rPh sb="1" eb="3">
      <t>ハバト</t>
    </rPh>
    <rPh sb="6" eb="7">
      <t>サイ</t>
    </rPh>
    <rPh sb="7" eb="9">
      <t>イジョウ</t>
    </rPh>
    <phoneticPr fontId="4"/>
  </si>
  <si>
    <t>砲丸投(40～49歳)</t>
    <rPh sb="0" eb="3">
      <t>ホウガンナゲ</t>
    </rPh>
    <rPh sb="9" eb="10">
      <t>サイ</t>
    </rPh>
    <phoneticPr fontId="4"/>
  </si>
  <si>
    <t>砲丸投(50～59歳)</t>
    <rPh sb="0" eb="3">
      <t>ホウガンナゲ</t>
    </rPh>
    <rPh sb="9" eb="10">
      <t>サイ</t>
    </rPh>
    <phoneticPr fontId="4"/>
  </si>
  <si>
    <t>砲丸投(60～69歳)</t>
    <rPh sb="0" eb="3">
      <t>ホウガンナゲ</t>
    </rPh>
    <rPh sb="9" eb="10">
      <t>サイ</t>
    </rPh>
    <phoneticPr fontId="4"/>
  </si>
  <si>
    <t>砲丸投(70～79歳)</t>
    <rPh sb="0" eb="3">
      <t>ホウガンナゲ</t>
    </rPh>
    <rPh sb="9" eb="10">
      <t>サイ</t>
    </rPh>
    <phoneticPr fontId="4"/>
  </si>
  <si>
    <t>砲丸投(80歳以上)</t>
    <rPh sb="0" eb="3">
      <t>ホウガンナゲ</t>
    </rPh>
    <rPh sb="6" eb="7">
      <t>サイ</t>
    </rPh>
    <rPh sb="7" eb="9">
      <t>イジョウ</t>
    </rPh>
    <phoneticPr fontId="4"/>
  </si>
  <si>
    <t>氏名</t>
    <rPh sb="0" eb="2">
      <t>🈯️</t>
    </rPh>
    <phoneticPr fontId="4"/>
  </si>
  <si>
    <t>小　　計</t>
    <rPh sb="0" eb="4">
      <t xml:space="preserve">ショウケイ </t>
    </rPh>
    <phoneticPr fontId="4"/>
  </si>
  <si>
    <t>)選手団人員</t>
    <rPh sb="1" eb="4">
      <t>センシュダン</t>
    </rPh>
    <rPh sb="4" eb="6">
      <t>ジンイン</t>
    </rPh>
    <phoneticPr fontId="4"/>
  </si>
  <si>
    <t>砲丸投（6kg）</t>
    <rPh sb="0" eb="3">
      <t>ホウガンナ</t>
    </rPh>
    <phoneticPr fontId="4"/>
  </si>
  <si>
    <t>○</t>
    <phoneticPr fontId="4"/>
  </si>
  <si>
    <t>先　鋒
(73kg以下)</t>
    <rPh sb="0" eb="1">
      <t>サキ</t>
    </rPh>
    <rPh sb="2" eb="3">
      <t>ホコ</t>
    </rPh>
    <rPh sb="9" eb="11">
      <t>イカ</t>
    </rPh>
    <phoneticPr fontId="4"/>
  </si>
  <si>
    <t>四　将
(90kg以下)</t>
    <rPh sb="0" eb="1">
      <t>ヨン</t>
    </rPh>
    <rPh sb="2" eb="3">
      <t>ショウ</t>
    </rPh>
    <rPh sb="9" eb="11">
      <t>イカ</t>
    </rPh>
    <phoneticPr fontId="4"/>
  </si>
  <si>
    <t>中　堅
(90kg以下)</t>
    <rPh sb="0" eb="1">
      <t>ナカ</t>
    </rPh>
    <rPh sb="2" eb="3">
      <t>ケン</t>
    </rPh>
    <rPh sb="9" eb="11">
      <t>イカ</t>
    </rPh>
    <phoneticPr fontId="4"/>
  </si>
  <si>
    <t>副　将
(無差別)</t>
    <rPh sb="0" eb="1">
      <t>フク</t>
    </rPh>
    <rPh sb="2" eb="3">
      <t>ショウ</t>
    </rPh>
    <rPh sb="5" eb="8">
      <t>ムサベツ</t>
    </rPh>
    <phoneticPr fontId="4"/>
  </si>
  <si>
    <t>大　将
(無差別)</t>
    <rPh sb="0" eb="1">
      <t>ダイ</t>
    </rPh>
    <rPh sb="2" eb="3">
      <t>ショウ</t>
    </rPh>
    <rPh sb="5" eb="8">
      <t>ムサベツ</t>
    </rPh>
    <phoneticPr fontId="4"/>
  </si>
  <si>
    <t>列1</t>
  </si>
  <si>
    <t>01</t>
  </si>
  <si>
    <t>01</t>
    <phoneticPr fontId="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</si>
  <si>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</si>
  <si>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</si>
  <si>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</si>
  <si>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</si>
  <si>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</si>
  <si>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</si>
  <si>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</si>
  <si>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</si>
  <si>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</si>
  <si>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</si>
  <si>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</si>
  <si>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</si>
  <si>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</si>
  <si>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</si>
  <si>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02</t>
    <phoneticPr fontId="4"/>
  </si>
  <si>
    <t>03</t>
    <phoneticPr fontId="4"/>
  </si>
  <si>
    <t>04</t>
    <phoneticPr fontId="4"/>
  </si>
  <si>
    <t>05</t>
    <phoneticPr fontId="4"/>
  </si>
  <si>
    <t>06</t>
    <phoneticPr fontId="4"/>
  </si>
  <si>
    <t>16</t>
  </si>
  <si>
    <t>17</t>
  </si>
  <si>
    <t>18</t>
  </si>
  <si>
    <t>NO</t>
    <phoneticPr fontId="4"/>
  </si>
  <si>
    <t>申込書44</t>
    <rPh sb="0" eb="3">
      <t>モウシコミ</t>
    </rPh>
    <phoneticPr fontId="4"/>
  </si>
  <si>
    <t>陸上競技個人申込書</t>
    <rPh sb="0" eb="9">
      <t>リクジョウ</t>
    </rPh>
    <phoneticPr fontId="4"/>
  </si>
  <si>
    <t>郡市名</t>
    <rPh sb="0" eb="3">
      <t>グンセィ</t>
    </rPh>
    <phoneticPr fontId="4"/>
  </si>
  <si>
    <t>種別</t>
    <rPh sb="0" eb="2">
      <t>シュベテゥ</t>
    </rPh>
    <phoneticPr fontId="4"/>
  </si>
  <si>
    <t>種目</t>
    <rPh sb="0" eb="2">
      <t>シュモク</t>
    </rPh>
    <phoneticPr fontId="4"/>
  </si>
  <si>
    <t>記録</t>
    <rPh sb="0" eb="2">
      <t>キロク</t>
    </rPh>
    <phoneticPr fontId="4"/>
  </si>
  <si>
    <t>ナンバー</t>
    <phoneticPr fontId="4"/>
  </si>
  <si>
    <t>年齢基準日</t>
    <rPh sb="0" eb="5">
      <t>ネンレイク</t>
    </rPh>
    <phoneticPr fontId="4"/>
  </si>
  <si>
    <t>初期設定</t>
    <rPh sb="0" eb="4">
      <t>ショキ</t>
    </rPh>
    <phoneticPr fontId="4"/>
  </si>
  <si>
    <t>秋季大会参加申込書等作成及び提出要領</t>
    <rPh sb="12" eb="13">
      <t>オヨビ</t>
    </rPh>
    <rPh sb="14" eb="16">
      <t>テイシュテゥ</t>
    </rPh>
    <phoneticPr fontId="4"/>
  </si>
  <si>
    <t>　ただし、その際ファイルにパスワードを設定するなど、個人情報保護にご留意ください。</t>
    <rPh sb="19" eb="21">
      <t>セッテイ</t>
    </rPh>
    <rPh sb="26" eb="32">
      <t>コジンジョウホウヘ</t>
    </rPh>
    <phoneticPr fontId="4"/>
  </si>
  <si>
    <r>
      <t xml:space="preserve">( </t>
    </r>
    <r>
      <rPr>
        <sz val="10"/>
        <color rgb="FFFF0000"/>
        <rFont val="ＭＳ Ｐゴシック"/>
        <family val="3"/>
        <charset val="128"/>
      </rPr>
      <t>○○○</t>
    </r>
    <r>
      <rPr>
        <sz val="10"/>
        <color theme="1"/>
        <rFont val="ＭＳ Ｐゴシック"/>
        <family val="2"/>
        <charset val="128"/>
        <scheme val="minor"/>
      </rPr>
      <t xml:space="preserve"> )</t>
    </r>
    <phoneticPr fontId="4"/>
  </si>
  <si>
    <t>sex</t>
    <phoneticPr fontId="4"/>
  </si>
  <si>
    <t>監　督</t>
  </si>
  <si>
    <t>選　手</t>
  </si>
  <si>
    <t>コーチ</t>
  </si>
  <si>
    <t>男　子</t>
  </si>
  <si>
    <t>女　子</t>
  </si>
  <si>
    <t>交代選手</t>
  </si>
  <si>
    <t>男子
４５</t>
  </si>
  <si>
    <t>女子
４５</t>
  </si>
  <si>
    <t>男子
５５</t>
  </si>
  <si>
    <t>監　　督</t>
  </si>
  <si>
    <t>先鋒</t>
  </si>
  <si>
    <t>四将</t>
  </si>
  <si>
    <t>中堅</t>
  </si>
  <si>
    <t>副将</t>
  </si>
  <si>
    <t>大将</t>
  </si>
  <si>
    <t>先　鋒
(73kg以下)</t>
  </si>
  <si>
    <t>四　将
(90kg以下)</t>
  </si>
  <si>
    <t>中　堅
(90kg以下)</t>
  </si>
  <si>
    <t>副　将
(無差別)</t>
  </si>
  <si>
    <t>大　将
(無差別)</t>
  </si>
  <si>
    <t>次峰</t>
  </si>
  <si>
    <t>先　鋒</t>
  </si>
  <si>
    <t>中　堅</t>
  </si>
  <si>
    <t>大　将
(40歳以上)</t>
  </si>
  <si>
    <t>次　鋒</t>
  </si>
  <si>
    <t>副　将</t>
  </si>
  <si>
    <t>大　将
(30歳代)</t>
  </si>
  <si>
    <t>大　将</t>
  </si>
  <si>
    <t>補　欠</t>
  </si>
  <si>
    <t>女子</t>
  </si>
  <si>
    <t>100ｍ</t>
  </si>
  <si>
    <t>5,000ｍ</t>
  </si>
  <si>
    <t>走高跳</t>
  </si>
  <si>
    <t>走幅跳</t>
  </si>
  <si>
    <t>3,000ｍ</t>
  </si>
  <si>
    <t>砲丸投（4kg）</t>
  </si>
  <si>
    <t>400ｍ</t>
  </si>
  <si>
    <t>1,500ｍ</t>
  </si>
  <si>
    <t>砲丸投（6kg）</t>
  </si>
  <si>
    <t>200ｍ</t>
  </si>
  <si>
    <t>800ｍ</t>
  </si>
  <si>
    <t>男子4×100ｍR</t>
  </si>
  <si>
    <t>女子4×100ｍR</t>
  </si>
  <si>
    <t>100ｍ(40～49歳)</t>
  </si>
  <si>
    <t>100ｍ(50～59歳)</t>
  </si>
  <si>
    <t>100ｍ(60～69歳)</t>
  </si>
  <si>
    <t>100ｍ(70～79歳)</t>
  </si>
  <si>
    <t>100ｍ(80歳以上)</t>
  </si>
  <si>
    <t>3,000ｍ(50～59歳)</t>
  </si>
  <si>
    <t>3,000ｍ(60～69歳)</t>
  </si>
  <si>
    <t>3,000ｍ(70～79歳)</t>
  </si>
  <si>
    <t>3,000ｍ(80歳以上)</t>
  </si>
  <si>
    <t>5,000ｍ(40～49歳)</t>
  </si>
  <si>
    <t>走幅跳(40～49歳)</t>
  </si>
  <si>
    <t>走幅跳(50～59歳)</t>
  </si>
  <si>
    <t>走幅跳(60～69歳)</t>
  </si>
  <si>
    <t>走幅跳(70～79歳)</t>
  </si>
  <si>
    <t>走幅跳(80歳以上)</t>
  </si>
  <si>
    <t>砲丸投(40～49歳)</t>
  </si>
  <si>
    <t>砲丸投(50～59歳)</t>
  </si>
  <si>
    <t>砲丸投(60～69歳)</t>
  </si>
  <si>
    <t>砲丸投(70～79歳)</t>
  </si>
  <si>
    <t>砲丸投(80歳以上)</t>
  </si>
  <si>
    <t>一般</t>
    <rPh sb="0" eb="2">
      <t>イッパn</t>
    </rPh>
    <phoneticPr fontId="4"/>
  </si>
  <si>
    <t>青年</t>
    <rPh sb="0" eb="2">
      <t>セイネn</t>
    </rPh>
    <phoneticPr fontId="4"/>
  </si>
  <si>
    <t>一般</t>
    <rPh sb="0" eb="1">
      <t>イッパn</t>
    </rPh>
    <phoneticPr fontId="4"/>
  </si>
  <si>
    <t>青年</t>
    <rPh sb="0" eb="1">
      <t>セイネn</t>
    </rPh>
    <phoneticPr fontId="4"/>
  </si>
  <si>
    <t>壮年</t>
    <rPh sb="0" eb="2">
      <t xml:space="preserve">ソウネン </t>
    </rPh>
    <phoneticPr fontId="4"/>
  </si>
  <si>
    <t>壮年</t>
    <rPh sb="0" eb="1">
      <t>ソウネn</t>
    </rPh>
    <phoneticPr fontId="4"/>
  </si>
  <si>
    <t>壮年</t>
    <rPh sb="0" eb="2">
      <t>ソウネn</t>
    </rPh>
    <phoneticPr fontId="4"/>
  </si>
  <si>
    <t>個人戦</t>
    <rPh sb="0" eb="3">
      <t>コジn</t>
    </rPh>
    <phoneticPr fontId="4"/>
  </si>
  <si>
    <t>T&amp;F</t>
    <phoneticPr fontId="4"/>
  </si>
  <si>
    <t>陸上競技リレー申込書</t>
    <rPh sb="0" eb="4">
      <t>リクジョウキョウギ</t>
    </rPh>
    <rPh sb="7" eb="10">
      <t>モウシコミショ</t>
    </rPh>
    <phoneticPr fontId="4"/>
  </si>
  <si>
    <t>郡市名</t>
    <rPh sb="0" eb="3">
      <t>グンシメイ</t>
    </rPh>
    <phoneticPr fontId="4"/>
  </si>
  <si>
    <t>4×100m R</t>
  </si>
  <si>
    <t>氏　　　　名</t>
    <rPh sb="0" eb="1">
      <t>シ</t>
    </rPh>
    <rPh sb="5" eb="6">
      <t>メイ</t>
    </rPh>
    <phoneticPr fontId="4"/>
  </si>
  <si>
    <t>（男子）</t>
    <phoneticPr fontId="4"/>
  </si>
  <si>
    <t>（女子）</t>
    <rPh sb="1" eb="3">
      <t>ジョセィ</t>
    </rPh>
    <phoneticPr fontId="4"/>
  </si>
  <si>
    <t>申込締切日</t>
    <rPh sb="0" eb="1">
      <t>モウシコミシメ</t>
    </rPh>
    <rPh sb="4" eb="5">
      <t>ネンレイク</t>
    </rPh>
    <phoneticPr fontId="4"/>
  </si>
  <si>
    <t>大会回数</t>
    <rPh sb="0" eb="2">
      <t>タイカイ</t>
    </rPh>
    <rPh sb="2" eb="4">
      <t>カイスウ</t>
    </rPh>
    <phoneticPr fontId="4"/>
  </si>
  <si>
    <t>道場名</t>
    <rPh sb="0" eb="3">
      <t>ドウジョウ</t>
    </rPh>
    <phoneticPr fontId="4"/>
  </si>
  <si>
    <t>氏名</t>
    <rPh sb="0" eb="1">
      <t>シ</t>
    </rPh>
    <rPh sb="1" eb="2">
      <t>メイ</t>
    </rPh>
    <phoneticPr fontId="4"/>
  </si>
  <si>
    <t>（注）学生・生徒に該当する選手は学生欄に○印を記入のこと。（２名以内）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6" eb="18">
      <t>ガクセイ</t>
    </rPh>
    <rPh sb="18" eb="19">
      <t>ラン</t>
    </rPh>
    <rPh sb="21" eb="22">
      <t>イン</t>
    </rPh>
    <rPh sb="23" eb="25">
      <t>キニュウ</t>
    </rPh>
    <phoneticPr fontId="4"/>
  </si>
  <si>
    <t>（注）学生・生徒に該当する選手は、学生欄に○印を記入のこと。（２名以内）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ジルシ</t>
    </rPh>
    <rPh sb="24" eb="26">
      <t>キニュウ</t>
    </rPh>
    <phoneticPr fontId="4"/>
  </si>
  <si>
    <t>（注）学生・生徒に該当する選手は、学生欄に○印を記入のこと。（男女各１名以内）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ジルシ</t>
    </rPh>
    <rPh sb="24" eb="26">
      <t>キニュウ</t>
    </rPh>
    <rPh sb="31" eb="34">
      <t>ダンゼィオ</t>
    </rPh>
    <phoneticPr fontId="4"/>
  </si>
  <si>
    <t>（注）学生・生徒に該当する選手は、学生欄に○印を記入のこと（２名以内）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シルシ</t>
    </rPh>
    <rPh sb="24" eb="26">
      <t>キニュウ</t>
    </rPh>
    <phoneticPr fontId="4"/>
  </si>
  <si>
    <t>（注）学生・生徒に該当する選手は学生欄に○印を記入のこと。（男女各１名以内）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6" eb="18">
      <t>ガクセイ</t>
    </rPh>
    <rPh sb="18" eb="19">
      <t>ラン</t>
    </rPh>
    <rPh sb="21" eb="22">
      <t>イン</t>
    </rPh>
    <rPh sb="23" eb="25">
      <t>キニュウ</t>
    </rPh>
    <rPh sb="30" eb="33">
      <t>ダンゼィオ</t>
    </rPh>
    <phoneticPr fontId="4"/>
  </si>
  <si>
    <t>（注）学生・生徒に該当する選手は、学生欄に○印を記入のこと。（１名以内）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ジルシ</t>
    </rPh>
    <rPh sb="24" eb="26">
      <t>キニュウ</t>
    </rPh>
    <phoneticPr fontId="4"/>
  </si>
  <si>
    <t>学生</t>
    <rPh sb="0" eb="2">
      <t xml:space="preserve">ガクセイ </t>
    </rPh>
    <phoneticPr fontId="4"/>
  </si>
  <si>
    <t>（１）代表者の職・氏名を入力する。</t>
    <rPh sb="3" eb="6">
      <t>ダイヒョウシャ</t>
    </rPh>
    <rPh sb="7" eb="8">
      <t>ショク</t>
    </rPh>
    <rPh sb="9" eb="11">
      <t>シメイ</t>
    </rPh>
    <rPh sb="12" eb="14">
      <t>ニュウリョク</t>
    </rPh>
    <phoneticPr fontId="8"/>
  </si>
  <si>
    <t>月</t>
    <rPh sb="0" eb="1">
      <t>ガテゥ</t>
    </rPh>
    <phoneticPr fontId="4"/>
  </si>
  <si>
    <t>日</t>
    <rPh sb="0" eb="1">
      <t>ニティ</t>
    </rPh>
    <phoneticPr fontId="4"/>
  </si>
  <si>
    <t>Ａ</t>
    <phoneticPr fontId="4"/>
  </si>
  <si>
    <t>Ｂ</t>
    <phoneticPr fontId="4"/>
  </si>
  <si>
    <t>（←500から始まる9桁にしてください。）</t>
    <rPh sb="7" eb="8">
      <t>ハジ</t>
    </rPh>
    <rPh sb="11" eb="12">
      <t>ケタ</t>
    </rPh>
    <phoneticPr fontId="4"/>
  </si>
  <si>
    <t>申込書 7</t>
    <rPh sb="0" eb="2">
      <t>モウシコミ</t>
    </rPh>
    <rPh sb="2" eb="3">
      <t>ショ</t>
    </rPh>
    <phoneticPr fontId="4"/>
  </si>
  <si>
    <r>
      <t>　また、</t>
    </r>
    <r>
      <rPr>
        <b/>
        <sz val="12"/>
        <color rgb="FFFF0000"/>
        <rFont val="ＭＳ Ｐゴシック"/>
        <family val="3"/>
        <charset val="128"/>
        <scheme val="minor"/>
      </rPr>
      <t>確認用に原本（印刷したもの）を郵送</t>
    </r>
    <r>
      <rPr>
        <sz val="12"/>
        <rFont val="ＭＳ Ｐゴシック"/>
        <family val="2"/>
        <charset val="128"/>
        <scheme val="minor"/>
      </rPr>
      <t>にて送付してください。</t>
    </r>
    <rPh sb="4" eb="6">
      <t>カクニン</t>
    </rPh>
    <rPh sb="6" eb="7">
      <t>ヨウ</t>
    </rPh>
    <rPh sb="8" eb="10">
      <t>ゲンポン</t>
    </rPh>
    <rPh sb="11" eb="13">
      <t>インサツ</t>
    </rPh>
    <rPh sb="19" eb="21">
      <t>ユウソウ</t>
    </rPh>
    <rPh sb="23" eb="25">
      <t>ソウフ</t>
    </rPh>
    <phoneticPr fontId="4"/>
  </si>
  <si>
    <r>
      <t>※「</t>
    </r>
    <r>
      <rPr>
        <b/>
        <sz val="12"/>
        <color rgb="FFFF0000"/>
        <rFont val="ＭＳ Ｐゴシック"/>
        <family val="3"/>
        <charset val="128"/>
        <scheme val="minor"/>
      </rPr>
      <t>陸上競技個人申込書</t>
    </r>
    <r>
      <rPr>
        <sz val="12"/>
        <rFont val="ＭＳ Ｐゴシック"/>
        <family val="2"/>
        <charset val="128"/>
        <scheme val="minor"/>
      </rPr>
      <t>」は、様式を本協会HPからダウンロードしてください。男女それぞれ必要数シートを増やして入力し、下記メールアドレスまで</t>
    </r>
    <r>
      <rPr>
        <b/>
        <sz val="12"/>
        <color rgb="FFFF0000"/>
        <rFont val="ＭＳ Ｐゴシック"/>
        <family val="3"/>
        <charset val="128"/>
        <scheme val="minor"/>
      </rPr>
      <t>ファイルを送付</t>
    </r>
    <r>
      <rPr>
        <sz val="12"/>
        <rFont val="ＭＳ Ｐゴシック"/>
        <family val="2"/>
        <charset val="128"/>
        <scheme val="minor"/>
      </rPr>
      <t>してください。</t>
    </r>
    <rPh sb="2" eb="11">
      <t>リクジョウク</t>
    </rPh>
    <rPh sb="14" eb="16">
      <t>ヨウシキ</t>
    </rPh>
    <rPh sb="17" eb="20">
      <t>ホンキョ</t>
    </rPh>
    <rPh sb="37" eb="39">
      <t>ダンジョ</t>
    </rPh>
    <rPh sb="43" eb="46">
      <t>ヒツヨウスウ</t>
    </rPh>
    <rPh sb="50" eb="51">
      <t>フ</t>
    </rPh>
    <rPh sb="54" eb="56">
      <t>ニュウリョク</t>
    </rPh>
    <rPh sb="58" eb="60">
      <t>カキ</t>
    </rPh>
    <rPh sb="74" eb="76">
      <t>ソウフ</t>
    </rPh>
    <phoneticPr fontId="4"/>
  </si>
  <si>
    <t>3,000ｍ(40～49歳)</t>
    <rPh sb="12" eb="13">
      <t>サイ</t>
    </rPh>
    <phoneticPr fontId="4"/>
  </si>
  <si>
    <t>（注）学生・生徒に該当する選手は、学生欄に○印を記入のこと。（３名以内）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シルシ</t>
    </rPh>
    <rPh sb="24" eb="26">
      <t>キニュウ</t>
    </rPh>
    <phoneticPr fontId="4"/>
  </si>
  <si>
    <t>（チーム名がわかるようにＡ・Ｂ・Ｃ・Ｄを記入すること。）</t>
    <phoneticPr fontId="4"/>
  </si>
  <si>
    <t>以降に出生した者</t>
    <rPh sb="0" eb="2">
      <t>イコウ</t>
    </rPh>
    <rPh sb="7" eb="8">
      <t>モノ</t>
    </rPh>
    <phoneticPr fontId="4"/>
  </si>
  <si>
    <t>以降に出生した者（ｵｰﾊﾞｰｴｲｼﾞ枠男女各１名）</t>
    <rPh sb="0" eb="2">
      <t>イコウ</t>
    </rPh>
    <rPh sb="7" eb="8">
      <t>モノ</t>
    </rPh>
    <rPh sb="19" eb="22">
      <t>ダンジョカク1</t>
    </rPh>
    <phoneticPr fontId="4"/>
  </si>
  <si>
    <t>以降に出生した者（ｵｰﾊﾞｰｴｲｼﾞ枠２名）</t>
    <rPh sb="0" eb="2">
      <t>イコウ</t>
    </rPh>
    <rPh sb="7" eb="8">
      <t>モノ</t>
    </rPh>
    <phoneticPr fontId="4"/>
  </si>
  <si>
    <t>以前に出生した者。</t>
    <rPh sb="0" eb="2">
      <t>イゼn</t>
    </rPh>
    <rPh sb="7" eb="8">
      <t>モノ</t>
    </rPh>
    <phoneticPr fontId="4"/>
  </si>
  <si>
    <t>以降に出生した者（オーバーエイジ枠３名）</t>
    <rPh sb="0" eb="2">
      <t>イコウ</t>
    </rPh>
    <rPh sb="7" eb="8">
      <t>モノ</t>
    </rPh>
    <phoneticPr fontId="4"/>
  </si>
  <si>
    <t>以前に出生した者</t>
    <rPh sb="0" eb="2">
      <t>イゼn</t>
    </rPh>
    <rPh sb="3" eb="5">
      <t>シュッセイ</t>
    </rPh>
    <rPh sb="7" eb="8">
      <t>モノ</t>
    </rPh>
    <phoneticPr fontId="4"/>
  </si>
  <si>
    <t>以前に出生した者</t>
    <rPh sb="0" eb="2">
      <t>イゼn</t>
    </rPh>
    <rPh sb="7" eb="8">
      <t>モノ</t>
    </rPh>
    <phoneticPr fontId="4"/>
  </si>
  <si>
    <t>（注）選手男女各３名で構成すること。</t>
    <rPh sb="1" eb="2">
      <t>チュウ</t>
    </rPh>
    <rPh sb="3" eb="5">
      <t>センシュ</t>
    </rPh>
    <rPh sb="5" eb="7">
      <t>ダンジョ</t>
    </rPh>
    <rPh sb="7" eb="8">
      <t>カク</t>
    </rPh>
    <rPh sb="9" eb="10">
      <t>メイ</t>
    </rPh>
    <rPh sb="11" eb="13">
      <t>コウセイ</t>
    </rPh>
    <phoneticPr fontId="4"/>
  </si>
  <si>
    <t>以降に出生した者（ただし、オーバーエイジ枠２名まで可）</t>
    <rPh sb="0" eb="2">
      <t>イコウ</t>
    </rPh>
    <rPh sb="7" eb="8">
      <t>モノ</t>
    </rPh>
    <rPh sb="25" eb="26">
      <t xml:space="preserve">カ </t>
    </rPh>
    <phoneticPr fontId="4"/>
  </si>
  <si>
    <t>（注）当該年齢者がいない場合、上の年齢者を充当してもよい。</t>
    <rPh sb="1" eb="2">
      <t>チュウ</t>
    </rPh>
    <rPh sb="3" eb="5">
      <t>トウガイ</t>
    </rPh>
    <rPh sb="5" eb="7">
      <t>ネンレイ</t>
    </rPh>
    <rPh sb="7" eb="8">
      <t>シャ</t>
    </rPh>
    <rPh sb="12" eb="14">
      <t>バアイ</t>
    </rPh>
    <rPh sb="15" eb="16">
      <t>ウエ</t>
    </rPh>
    <rPh sb="17" eb="19">
      <t>ネンレイ</t>
    </rPh>
    <rPh sb="19" eb="20">
      <t>シャ</t>
    </rPh>
    <rPh sb="21" eb="23">
      <t>ジュウトウ</t>
    </rPh>
    <phoneticPr fontId="4"/>
  </si>
  <si>
    <t>（注）大将は、30歳代の者とする。</t>
    <rPh sb="1" eb="2">
      <t>チュウ</t>
    </rPh>
    <rPh sb="3" eb="5">
      <t>タイショウ</t>
    </rPh>
    <rPh sb="9" eb="10">
      <t>サイ</t>
    </rPh>
    <rPh sb="10" eb="11">
      <t>ダイ</t>
    </rPh>
    <rPh sb="12" eb="13">
      <t>モノ</t>
    </rPh>
    <phoneticPr fontId="4"/>
  </si>
  <si>
    <t>登録は6名以上8名以内</t>
    <rPh sb="0" eb="2">
      <t>トウロク</t>
    </rPh>
    <rPh sb="4" eb="5">
      <t>メイ</t>
    </rPh>
    <rPh sb="5" eb="7">
      <t>イジョウ</t>
    </rPh>
    <rPh sb="8" eb="9">
      <t>メイ</t>
    </rPh>
    <rPh sb="9" eb="11">
      <t>イナイ</t>
    </rPh>
    <phoneticPr fontId="4"/>
  </si>
  <si>
    <t>男子6名以内、女子4名以内、総数8名以内</t>
    <rPh sb="0" eb="2">
      <t>ダンシ</t>
    </rPh>
    <rPh sb="3" eb="4">
      <t>メイ</t>
    </rPh>
    <rPh sb="4" eb="6">
      <t>イナイ</t>
    </rPh>
    <rPh sb="7" eb="9">
      <t>ジョシ</t>
    </rPh>
    <rPh sb="10" eb="11">
      <t>メイ</t>
    </rPh>
    <rPh sb="11" eb="13">
      <t>イナイ</t>
    </rPh>
    <rPh sb="14" eb="16">
      <t>ソウスウ</t>
    </rPh>
    <rPh sb="17" eb="18">
      <t>メイ</t>
    </rPh>
    <rPh sb="18" eb="20">
      <t>イナイ</t>
    </rPh>
    <phoneticPr fontId="4"/>
  </si>
  <si>
    <t>交代選手（男子・女子）</t>
    <rPh sb="0" eb="4">
      <t>コウタイセンシュ</t>
    </rPh>
    <rPh sb="5" eb="6">
      <t>オトコ</t>
    </rPh>
    <rPh sb="6" eb="7">
      <t>コ</t>
    </rPh>
    <rPh sb="8" eb="9">
      <t>オンナ</t>
    </rPh>
    <rPh sb="9" eb="10">
      <t>コ</t>
    </rPh>
    <phoneticPr fontId="4"/>
  </si>
  <si>
    <t>C</t>
    <phoneticPr fontId="4"/>
  </si>
  <si>
    <t>D</t>
    <phoneticPr fontId="4"/>
  </si>
  <si>
    <t>○</t>
    <phoneticPr fontId="4"/>
  </si>
  <si>
    <t>○</t>
    <phoneticPr fontId="4"/>
  </si>
  <si>
    <t>令和6年4月1日現在の満年齢が39歳以下の者</t>
    <rPh sb="21" eb="22">
      <t>モノ</t>
    </rPh>
    <phoneticPr fontId="4"/>
  </si>
  <si>
    <t>平成元年4月2日以降に出生した者</t>
    <rPh sb="0" eb="2">
      <t>ヘイセイ</t>
    </rPh>
    <rPh sb="2" eb="3">
      <t>ガン</t>
    </rPh>
    <rPh sb="3" eb="4">
      <t>ネン</t>
    </rPh>
    <rPh sb="5" eb="6">
      <t>ツキ</t>
    </rPh>
    <rPh sb="7" eb="8">
      <t>ヒ</t>
    </rPh>
    <rPh sb="8" eb="10">
      <t>イコウ</t>
    </rPh>
    <rPh sb="11" eb="13">
      <t>シュッセイ</t>
    </rPh>
    <rPh sb="15" eb="16">
      <t>モノ</t>
    </rPh>
    <phoneticPr fontId="4"/>
  </si>
  <si>
    <t>各種目の年齢区分は令和6年4月1日現在の満年齢</t>
    <rPh sb="0" eb="1">
      <t>カクキョウギ</t>
    </rPh>
    <rPh sb="1" eb="3">
      <t>sy</t>
    </rPh>
    <rPh sb="6" eb="8">
      <t>クブn</t>
    </rPh>
    <rPh sb="17" eb="19">
      <t>ゲンザイ</t>
    </rPh>
    <phoneticPr fontId="4"/>
  </si>
  <si>
    <t>（注）年齢については、申込締切時点（令和6年7月30日）の年齢とする。</t>
    <rPh sb="1" eb="2">
      <t>チュウ</t>
    </rPh>
    <rPh sb="3" eb="5">
      <t>ネンレイ</t>
    </rPh>
    <rPh sb="11" eb="13">
      <t>モウシコミ</t>
    </rPh>
    <rPh sb="13" eb="15">
      <t>シメキリ</t>
    </rPh>
    <rPh sb="15" eb="17">
      <t>ジテン</t>
    </rPh>
    <rPh sb="18" eb="20">
      <t>レイワ</t>
    </rPh>
    <rPh sb="21" eb="22">
      <t>ネン</t>
    </rPh>
    <rPh sb="23" eb="24">
      <t>ツキ</t>
    </rPh>
    <rPh sb="26" eb="27">
      <t>ヒ</t>
    </rPh>
    <rPh sb="29" eb="31">
      <t>ネンレイ</t>
    </rPh>
    <phoneticPr fontId="4"/>
  </si>
  <si>
    <t>（注）学生・生徒に該当する選手は、学生欄に○印を記入のこと。（２名以内）</t>
    <rPh sb="1" eb="2">
      <t>チュウ</t>
    </rPh>
    <rPh sb="3" eb="5">
      <t>ガクセイ</t>
    </rPh>
    <rPh sb="6" eb="8">
      <t>セイト</t>
    </rPh>
    <rPh sb="9" eb="11">
      <t>ガイトウ</t>
    </rPh>
    <rPh sb="13" eb="15">
      <t>センシュ</t>
    </rPh>
    <rPh sb="17" eb="19">
      <t>ガクセイ</t>
    </rPh>
    <rPh sb="19" eb="20">
      <t>ラン</t>
    </rPh>
    <rPh sb="22" eb="23">
      <t>シルシ</t>
    </rPh>
    <rPh sb="24" eb="26">
      <t>キニュウ</t>
    </rPh>
    <phoneticPr fontId="4"/>
  </si>
  <si>
    <t>選手</t>
    <rPh sb="0" eb="1">
      <t>セン</t>
    </rPh>
    <rPh sb="1" eb="2">
      <t>テ</t>
    </rPh>
    <phoneticPr fontId="4"/>
  </si>
  <si>
    <t>男子</t>
    <rPh sb="0" eb="1">
      <t>オトコ</t>
    </rPh>
    <rPh sb="1" eb="2">
      <t>コ</t>
    </rPh>
    <phoneticPr fontId="4"/>
  </si>
  <si>
    <t>女子</t>
    <rPh sb="0" eb="1">
      <t>オンナ</t>
    </rPh>
    <rPh sb="1" eb="2">
      <t>コ</t>
    </rPh>
    <phoneticPr fontId="4"/>
  </si>
  <si>
    <t>監督</t>
    <rPh sb="0" eb="1">
      <t>ラン</t>
    </rPh>
    <rPh sb="1" eb="2">
      <t>ヨシ</t>
    </rPh>
    <phoneticPr fontId="4"/>
  </si>
  <si>
    <t>Ａ</t>
    <phoneticPr fontId="4"/>
  </si>
  <si>
    <t>Ｂ</t>
    <phoneticPr fontId="4"/>
  </si>
  <si>
    <t>C</t>
    <phoneticPr fontId="8"/>
  </si>
  <si>
    <t>D</t>
    <phoneticPr fontId="8"/>
  </si>
  <si>
    <t>監　督</t>
    <phoneticPr fontId="4"/>
  </si>
  <si>
    <t>男子
複
45</t>
    <rPh sb="0" eb="1">
      <t>オトコ</t>
    </rPh>
    <rPh sb="1" eb="2">
      <t>コ</t>
    </rPh>
    <rPh sb="3" eb="4">
      <t>フク</t>
    </rPh>
    <phoneticPr fontId="4"/>
  </si>
  <si>
    <t>女子
複
45</t>
    <rPh sb="0" eb="1">
      <t>オンナ</t>
    </rPh>
    <rPh sb="1" eb="2">
      <t>コ</t>
    </rPh>
    <rPh sb="3" eb="4">
      <t>フク</t>
    </rPh>
    <phoneticPr fontId="4"/>
  </si>
  <si>
    <t>男子
複
55</t>
    <rPh sb="0" eb="1">
      <t>オトコ</t>
    </rPh>
    <rPh sb="1" eb="2">
      <t>コ</t>
    </rPh>
    <rPh sb="3" eb="4">
      <t>フク</t>
    </rPh>
    <phoneticPr fontId="4"/>
  </si>
  <si>
    <t>　45歳以上は、昭和54年3月31日以前に出生した者。</t>
    <rPh sb="3" eb="6">
      <t>サイイジョウ</t>
    </rPh>
    <rPh sb="8" eb="10">
      <t>ショウワ</t>
    </rPh>
    <rPh sb="12" eb="13">
      <t>ネン</t>
    </rPh>
    <rPh sb="14" eb="15">
      <t>ツキ</t>
    </rPh>
    <rPh sb="17" eb="18">
      <t>ヒ</t>
    </rPh>
    <rPh sb="18" eb="20">
      <t>イゼン</t>
    </rPh>
    <rPh sb="21" eb="23">
      <t>シュッセイ</t>
    </rPh>
    <rPh sb="25" eb="26">
      <t>モノ</t>
    </rPh>
    <phoneticPr fontId="4"/>
  </si>
  <si>
    <t>　55歳以上は、昭和44年3月31日以前に出生した者。</t>
    <rPh sb="3" eb="6">
      <t>サイイジョウ</t>
    </rPh>
    <rPh sb="8" eb="10">
      <t>ショウワ</t>
    </rPh>
    <rPh sb="12" eb="13">
      <t>ネン</t>
    </rPh>
    <rPh sb="14" eb="15">
      <t>ツキ</t>
    </rPh>
    <rPh sb="17" eb="18">
      <t>ヒ</t>
    </rPh>
    <rPh sb="18" eb="20">
      <t>イゼン</t>
    </rPh>
    <rPh sb="21" eb="23">
      <t>シュッセイ</t>
    </rPh>
    <rPh sb="25" eb="26">
      <t>モノ</t>
    </rPh>
    <phoneticPr fontId="4"/>
  </si>
  <si>
    <t>令和6年4月1日現在の満年齢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rPh sb="11" eb="14">
      <t>マンネンレイ</t>
    </rPh>
    <phoneticPr fontId="4"/>
  </si>
  <si>
    <t>八女郡スポーツ協会</t>
    <phoneticPr fontId="4"/>
  </si>
  <si>
    <t>京都郡スポーツ協会</t>
    <phoneticPr fontId="4"/>
  </si>
  <si>
    <t>　令和6年4月1日現在　55歳以上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rPh sb="14" eb="15">
      <t>サイ</t>
    </rPh>
    <rPh sb="15" eb="17">
      <t>イジョウ</t>
    </rPh>
    <phoneticPr fontId="4"/>
  </si>
  <si>
    <t>初段</t>
    <rPh sb="0" eb="2">
      <t>ショダン</t>
    </rPh>
    <phoneticPr fontId="4"/>
  </si>
  <si>
    <t>弐段</t>
    <rPh sb="0" eb="2">
      <t>ニダン</t>
    </rPh>
    <phoneticPr fontId="4"/>
  </si>
  <si>
    <t>参段</t>
    <rPh sb="0" eb="2">
      <t>サンダン</t>
    </rPh>
    <phoneticPr fontId="4"/>
  </si>
  <si>
    <t>四段</t>
    <rPh sb="0" eb="2">
      <t>ヨダン</t>
    </rPh>
    <phoneticPr fontId="4"/>
  </si>
  <si>
    <t>なし</t>
    <phoneticPr fontId="4"/>
  </si>
  <si>
    <t>　※　参加は、2024年全日本柔道連盟に登録した者に限る。</t>
    <rPh sb="3" eb="5">
      <t>サンカ</t>
    </rPh>
    <rPh sb="11" eb="12">
      <t>ネン</t>
    </rPh>
    <rPh sb="12" eb="15">
      <t>ゼンニホン</t>
    </rPh>
    <rPh sb="15" eb="17">
      <t>ジュウドウ</t>
    </rPh>
    <rPh sb="17" eb="19">
      <t>レンメイ</t>
    </rPh>
    <rPh sb="20" eb="22">
      <t>トウロク</t>
    </rPh>
    <rPh sb="24" eb="25">
      <t>モノ</t>
    </rPh>
    <rPh sb="26" eb="27">
      <t>カギ</t>
    </rPh>
    <phoneticPr fontId="4"/>
  </si>
  <si>
    <t>（注）大将は、40歳以上の者とする。</t>
    <rPh sb="1" eb="2">
      <t>チュウ</t>
    </rPh>
    <rPh sb="3" eb="5">
      <t>タイショウ</t>
    </rPh>
    <rPh sb="9" eb="10">
      <t>サイ</t>
    </rPh>
    <rPh sb="10" eb="12">
      <t>イジョウ</t>
    </rPh>
    <rPh sb="13" eb="14">
      <t>モノ</t>
    </rPh>
    <phoneticPr fontId="4"/>
  </si>
  <si>
    <t>　</t>
    <phoneticPr fontId="4"/>
  </si>
  <si>
    <t>（注）平成6年3月31日以前に出生した者。ただし、それ以降に出生した者は１名まで参加できる。</t>
    <rPh sb="1" eb="2">
      <t>チュウ</t>
    </rPh>
    <rPh sb="3" eb="5">
      <t>ヘイセイ</t>
    </rPh>
    <rPh sb="6" eb="7">
      <t>ネン</t>
    </rPh>
    <rPh sb="8" eb="9">
      <t>ツキ</t>
    </rPh>
    <rPh sb="11" eb="12">
      <t>ヒ</t>
    </rPh>
    <rPh sb="12" eb="14">
      <t>イゼン</t>
    </rPh>
    <rPh sb="15" eb="17">
      <t>シュッセイ</t>
    </rPh>
    <rPh sb="19" eb="20">
      <t>モノ</t>
    </rPh>
    <phoneticPr fontId="4"/>
  </si>
  <si>
    <t>令和6年4月1日現在の満年齢が35歳以上の者</t>
    <rPh sb="0" eb="2">
      <t>レイワ</t>
    </rPh>
    <rPh sb="8" eb="10">
      <t>ゲn</t>
    </rPh>
    <rPh sb="21" eb="22">
      <t>モノ</t>
    </rPh>
    <phoneticPr fontId="4"/>
  </si>
  <si>
    <t>令和6年4月1日現在の満年齢が30歳以上の者</t>
    <rPh sb="0" eb="2">
      <t>レイワ</t>
    </rPh>
    <rPh sb="8" eb="10">
      <t>ゲn</t>
    </rPh>
    <rPh sb="21" eb="22">
      <t>モノ</t>
    </rPh>
    <phoneticPr fontId="4"/>
  </si>
  <si>
    <t>秋季大会　役員名簿</t>
    <rPh sb="0" eb="4">
      <t>シュウキタイカイ</t>
    </rPh>
    <rPh sb="5" eb="6">
      <t>エキ</t>
    </rPh>
    <rPh sb="6" eb="7">
      <t>イン</t>
    </rPh>
    <rPh sb="7" eb="8">
      <t>メイ</t>
    </rPh>
    <rPh sb="8" eb="9">
      <t>ボ</t>
    </rPh>
    <phoneticPr fontId="4"/>
  </si>
  <si>
    <t>体育・スポーツ協会会長名</t>
    <rPh sb="0" eb="2">
      <t>タイイク</t>
    </rPh>
    <rPh sb="7" eb="9">
      <t>キョウカイ</t>
    </rPh>
    <rPh sb="9" eb="12">
      <t>カイチョウメイ</t>
    </rPh>
    <phoneticPr fontId="4"/>
  </si>
  <si>
    <t>大　　会　　役　　員</t>
    <rPh sb="0" eb="1">
      <t>ダイ</t>
    </rPh>
    <rPh sb="3" eb="4">
      <t>カイ</t>
    </rPh>
    <rPh sb="6" eb="7">
      <t>エキ</t>
    </rPh>
    <rPh sb="9" eb="10">
      <t>イン</t>
    </rPh>
    <phoneticPr fontId="4"/>
  </si>
  <si>
    <t>※　役員の参加料については、役員名簿(申込書１）において保険加入欄に○印を</t>
    <rPh sb="2" eb="4">
      <t>ヤクイン</t>
    </rPh>
    <rPh sb="5" eb="8">
      <t>サンカリョウ</t>
    </rPh>
    <rPh sb="14" eb="16">
      <t>ヤクイン</t>
    </rPh>
    <rPh sb="16" eb="18">
      <t>メイボ</t>
    </rPh>
    <rPh sb="19" eb="22">
      <t>モウシコミショ</t>
    </rPh>
    <rPh sb="28" eb="30">
      <t>ホケン</t>
    </rPh>
    <rPh sb="30" eb="31">
      <t>カ</t>
    </rPh>
    <rPh sb="32" eb="33">
      <t>ラン</t>
    </rPh>
    <rPh sb="35" eb="36">
      <t>シルシ</t>
    </rPh>
    <phoneticPr fontId="8"/>
  </si>
  <si>
    <t>　された方が対象となります。</t>
    <rPh sb="4" eb="5">
      <t>カタ</t>
    </rPh>
    <rPh sb="6" eb="8">
      <t>タイショウ</t>
    </rPh>
    <phoneticPr fontId="8"/>
  </si>
  <si>
    <t>※　参加料を支払われた方が、保険適用対象者となります。</t>
    <rPh sb="2" eb="4">
      <t>サンカ</t>
    </rPh>
    <rPh sb="4" eb="5">
      <t>リョウ</t>
    </rPh>
    <rPh sb="6" eb="8">
      <t>シハラ</t>
    </rPh>
    <rPh sb="11" eb="12">
      <t>カタ</t>
    </rPh>
    <rPh sb="14" eb="16">
      <t>ホケン</t>
    </rPh>
    <rPh sb="16" eb="18">
      <t>テキヨウ</t>
    </rPh>
    <rPh sb="18" eb="21">
      <t>タイショウシャ</t>
    </rPh>
    <phoneticPr fontId="8"/>
  </si>
  <si>
    <t>※　参加料は、原則ご返金することができませんので予めご了承ください。</t>
    <rPh sb="4" eb="5">
      <t>リョウ</t>
    </rPh>
    <rPh sb="7" eb="9">
      <t>ゲンソク</t>
    </rPh>
    <phoneticPr fontId="4"/>
  </si>
  <si>
    <t>※　秋季大会申込み締切は、令和６年７月３０日（火）です。本データをメールにて</t>
    <rPh sb="2" eb="4">
      <t>シュウキ</t>
    </rPh>
    <rPh sb="4" eb="6">
      <t>タイカイ</t>
    </rPh>
    <rPh sb="6" eb="8">
      <t>モウシコ</t>
    </rPh>
    <rPh sb="9" eb="11">
      <t>シメキリ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phoneticPr fontId="8"/>
  </si>
  <si>
    <t>　送付し、お申込みください。</t>
    <rPh sb="1" eb="3">
      <t>ソウフ</t>
    </rPh>
    <rPh sb="6" eb="7">
      <t>モウ</t>
    </rPh>
    <rPh sb="7" eb="8">
      <t>コ</t>
    </rPh>
    <phoneticPr fontId="8"/>
  </si>
  <si>
    <t>①「0.役員名簿」</t>
    <rPh sb="4" eb="6">
      <t>ヤクイン</t>
    </rPh>
    <rPh sb="6" eb="8">
      <t>メイボ</t>
    </rPh>
    <phoneticPr fontId="8"/>
  </si>
  <si>
    <t>（１）郡市名、会長名、役名・氏名・役職名・保険加入の有無（○か×）を入力する。</t>
    <rPh sb="3" eb="5">
      <t>グンシ</t>
    </rPh>
    <rPh sb="5" eb="6">
      <t>メイ</t>
    </rPh>
    <rPh sb="7" eb="8">
      <t>カイ</t>
    </rPh>
    <rPh sb="8" eb="9">
      <t>チョウ</t>
    </rPh>
    <rPh sb="9" eb="10">
      <t>メイ</t>
    </rPh>
    <rPh sb="11" eb="12">
      <t>ヤク</t>
    </rPh>
    <rPh sb="12" eb="13">
      <t>メイ</t>
    </rPh>
    <rPh sb="14" eb="16">
      <t>シメイ</t>
    </rPh>
    <rPh sb="17" eb="20">
      <t>ヤクショクメイ</t>
    </rPh>
    <rPh sb="21" eb="23">
      <t>ホケン</t>
    </rPh>
    <rPh sb="23" eb="25">
      <t>カニュウ</t>
    </rPh>
    <rPh sb="26" eb="28">
      <t>ウム</t>
    </rPh>
    <rPh sb="34" eb="36">
      <t>ニュウリョク</t>
    </rPh>
    <phoneticPr fontId="8"/>
  </si>
  <si>
    <t>②「1.参加人員」</t>
    <rPh sb="4" eb="6">
      <t>サンカ</t>
    </rPh>
    <rPh sb="6" eb="8">
      <t>ジンイン</t>
    </rPh>
    <phoneticPr fontId="8"/>
  </si>
  <si>
    <r>
      <t>（１）各競技・種別ごとの参加人員数をそれぞれ入力する。(</t>
    </r>
    <r>
      <rPr>
        <b/>
        <sz val="12"/>
        <color rgb="FFFF0000"/>
        <rFont val="ＭＳ Ｐゴシック"/>
        <family val="3"/>
        <charset val="128"/>
        <scheme val="minor"/>
      </rPr>
      <t>郡市名、大会役員、合計は自動計算</t>
    </r>
    <r>
      <rPr>
        <sz val="12"/>
        <rFont val="ＭＳ Ｐゴシック"/>
        <family val="2"/>
        <charset val="128"/>
        <scheme val="minor"/>
      </rPr>
      <t>)</t>
    </r>
    <rPh sb="3" eb="4">
      <t>カク</t>
    </rPh>
    <rPh sb="4" eb="6">
      <t>キョウギ</t>
    </rPh>
    <rPh sb="7" eb="9">
      <t>シュベツ</t>
    </rPh>
    <rPh sb="12" eb="14">
      <t>サンカ</t>
    </rPh>
    <rPh sb="14" eb="16">
      <t>ジンイン</t>
    </rPh>
    <rPh sb="16" eb="17">
      <t>スウ</t>
    </rPh>
    <rPh sb="22" eb="24">
      <t>ニュウリョク</t>
    </rPh>
    <rPh sb="28" eb="31">
      <t xml:space="preserve">グンシメイ </t>
    </rPh>
    <rPh sb="32" eb="36">
      <t>タイカイヤクイン</t>
    </rPh>
    <rPh sb="37" eb="39">
      <t>ゴウケイ</t>
    </rPh>
    <rPh sb="40" eb="42">
      <t>ジドウ</t>
    </rPh>
    <rPh sb="42" eb="44">
      <t>ケイサン</t>
    </rPh>
    <phoneticPr fontId="8"/>
  </si>
  <si>
    <r>
      <t>２　入力内容を確認し、</t>
    </r>
    <r>
      <rPr>
        <b/>
        <sz val="12"/>
        <color rgb="FFFF0000"/>
        <rFont val="ＭＳ Ｐゴシック"/>
        <family val="3"/>
        <charset val="128"/>
      </rPr>
      <t>7月30日（火）まで</t>
    </r>
    <r>
      <rPr>
        <sz val="12"/>
        <rFont val="ＭＳ Ｐゴシック"/>
        <family val="2"/>
        <charset val="128"/>
        <scheme val="minor"/>
      </rPr>
      <t>に下記メールアドレス宛にこのファイルを送付してください。</t>
    </r>
    <rPh sb="2" eb="6">
      <t>ニュウリョク</t>
    </rPh>
    <rPh sb="17" eb="18">
      <t>ヒ</t>
    </rPh>
    <rPh sb="22" eb="24">
      <t>カキ</t>
    </rPh>
    <rPh sb="40" eb="42">
      <t>ソウヘゥ</t>
    </rPh>
    <phoneticPr fontId="4"/>
  </si>
  <si>
    <t>③「2.参加料内訳書」</t>
    <rPh sb="4" eb="7">
      <t>サンカリョウ</t>
    </rPh>
    <rPh sb="7" eb="10">
      <t>ウチワケショ</t>
    </rPh>
    <phoneticPr fontId="8"/>
  </si>
  <si>
    <t>ソフトテニス</t>
    <phoneticPr fontId="4"/>
  </si>
  <si>
    <t>個 人 戦 の み</t>
    <rPh sb="0" eb="1">
      <t>コ</t>
    </rPh>
    <rPh sb="2" eb="3">
      <t>ヒト</t>
    </rPh>
    <rPh sb="4" eb="5">
      <t>セン</t>
    </rPh>
    <phoneticPr fontId="4"/>
  </si>
  <si>
    <r>
      <t>（２）申込人数の入力は、不要。（</t>
    </r>
    <r>
      <rPr>
        <b/>
        <sz val="12"/>
        <color rgb="FFFF0000"/>
        <rFont val="ＭＳ Ｐゴシック"/>
        <family val="3"/>
        <charset val="128"/>
        <scheme val="minor"/>
      </rPr>
      <t>参加人員から自動計算</t>
    </r>
    <r>
      <rPr>
        <sz val="12"/>
        <rFont val="ＭＳ Ｐゴシック"/>
        <family val="2"/>
        <charset val="128"/>
        <scheme val="minor"/>
      </rPr>
      <t>）</t>
    </r>
    <rPh sb="3" eb="5">
      <t>モウシコミ</t>
    </rPh>
    <rPh sb="5" eb="7">
      <t>ニンズウ</t>
    </rPh>
    <rPh sb="8" eb="10">
      <t>ニュウリョク</t>
    </rPh>
    <rPh sb="12" eb="14">
      <t>フヨウ</t>
    </rPh>
    <rPh sb="16" eb="20">
      <t>サンカジンイン</t>
    </rPh>
    <rPh sb="22" eb="26">
      <t>ジドウケイサン</t>
    </rPh>
    <phoneticPr fontId="8"/>
  </si>
  <si>
    <t>④「3.陸上(一般)」～「43.テニス」</t>
    <rPh sb="4" eb="6">
      <t>リクジョウ</t>
    </rPh>
    <rPh sb="7" eb="9">
      <t>イッパン</t>
    </rPh>
    <phoneticPr fontId="8"/>
  </si>
  <si>
    <t>第67回福岡県民スポーツ大会</t>
    <rPh sb="0" eb="1">
      <t>ダイ</t>
    </rPh>
    <rPh sb="4" eb="8">
      <t>フクオカケンミン</t>
    </rPh>
    <rPh sb="12" eb="14">
      <t>タイカイ</t>
    </rPh>
    <phoneticPr fontId="4"/>
  </si>
  <si>
    <t>（１）出場する競技・種別の参加者データを入力する。（下記参照）</t>
    <rPh sb="3" eb="5">
      <t>シュツジョウ</t>
    </rPh>
    <rPh sb="7" eb="9">
      <t>キョウギ</t>
    </rPh>
    <rPh sb="10" eb="12">
      <t>シュベツ</t>
    </rPh>
    <rPh sb="13" eb="16">
      <t>サンカシャ</t>
    </rPh>
    <rPh sb="20" eb="22">
      <t>ニュウリョク</t>
    </rPh>
    <rPh sb="26" eb="28">
      <t>カキ</t>
    </rPh>
    <rPh sb="28" eb="30">
      <t>サンショウ</t>
    </rPh>
    <phoneticPr fontId="8"/>
  </si>
  <si>
    <t>　　入力する。(参加基準を満たす者)</t>
    <phoneticPr fontId="4"/>
  </si>
  <si>
    <t>（２）参加者のうち、学生・生徒該当者は「学生」欄に○印、在勤地該当者は「在勤地」欄に○印を</t>
    <rPh sb="3" eb="6">
      <t>サンカシャ</t>
    </rPh>
    <rPh sb="10" eb="12">
      <t>ガクセイ</t>
    </rPh>
    <rPh sb="13" eb="15">
      <t>セイト</t>
    </rPh>
    <rPh sb="15" eb="18">
      <t>ガイトウシャ</t>
    </rPh>
    <rPh sb="20" eb="22">
      <t>ガクセイ</t>
    </rPh>
    <rPh sb="23" eb="24">
      <t>ラン</t>
    </rPh>
    <rPh sb="26" eb="27">
      <t>シルシ</t>
    </rPh>
    <phoneticPr fontId="8"/>
  </si>
  <si>
    <t>１　以下の手順に従い、①〜④の全てのシートに必要事項を入力してください。</t>
    <rPh sb="2" eb="4">
      <t>イカノテ</t>
    </rPh>
    <rPh sb="15" eb="16">
      <t>スベテ</t>
    </rPh>
    <rPh sb="22" eb="26">
      <t>ヒツヨウ</t>
    </rPh>
    <rPh sb="27" eb="29">
      <t>ニュウリョク</t>
    </rPh>
    <phoneticPr fontId="4"/>
  </si>
  <si>
    <t>バスケットボール</t>
    <phoneticPr fontId="4"/>
  </si>
  <si>
    <t>バレーボール</t>
    <phoneticPr fontId="4"/>
  </si>
  <si>
    <t>一般女子</t>
    <phoneticPr fontId="4"/>
  </si>
  <si>
    <t>交代選手（男子・女子）</t>
    <rPh sb="0" eb="2">
      <t>コウタイ</t>
    </rPh>
    <rPh sb="2" eb="4">
      <t>センシュ</t>
    </rPh>
    <rPh sb="5" eb="7">
      <t>ダンシ</t>
    </rPh>
    <rPh sb="8" eb="10">
      <t>ジョシ</t>
    </rPh>
    <phoneticPr fontId="4"/>
  </si>
  <si>
    <t>一般男子</t>
    <phoneticPr fontId="4"/>
  </si>
  <si>
    <t>一般女子</t>
    <rPh sb="2" eb="4">
      <t>ジョシ</t>
    </rPh>
    <phoneticPr fontId="4"/>
  </si>
  <si>
    <t>一般男子（区名）</t>
    <rPh sb="0" eb="2">
      <t>イッパン</t>
    </rPh>
    <rPh sb="2" eb="4">
      <t>ダンシ</t>
    </rPh>
    <rPh sb="5" eb="6">
      <t>ク</t>
    </rPh>
    <rPh sb="6" eb="7">
      <t>メイ</t>
    </rPh>
    <phoneticPr fontId="4"/>
  </si>
  <si>
    <t>一般女子（区名）</t>
    <rPh sb="0" eb="2">
      <t>イッパン</t>
    </rPh>
    <rPh sb="2" eb="4">
      <t>ジョシ</t>
    </rPh>
    <rPh sb="5" eb="6">
      <t>ク</t>
    </rPh>
    <rPh sb="6" eb="7">
      <t>メイ</t>
    </rPh>
    <phoneticPr fontId="4"/>
  </si>
  <si>
    <t>青年男子（区名）</t>
    <rPh sb="0" eb="1">
      <t>アオ</t>
    </rPh>
    <rPh sb="1" eb="2">
      <t>ネン</t>
    </rPh>
    <rPh sb="2" eb="4">
      <t>ダンシ</t>
    </rPh>
    <rPh sb="5" eb="6">
      <t>ク</t>
    </rPh>
    <rPh sb="6" eb="7">
      <t>メイ</t>
    </rPh>
    <phoneticPr fontId="4"/>
  </si>
  <si>
    <t>青年女子（区名）</t>
    <rPh sb="0" eb="1">
      <t>アオ</t>
    </rPh>
    <rPh sb="1" eb="2">
      <t>ネン</t>
    </rPh>
    <rPh sb="2" eb="4">
      <t>ジョシ</t>
    </rPh>
    <rPh sb="5" eb="6">
      <t>ク</t>
    </rPh>
    <rPh sb="6" eb="7">
      <t>メイ</t>
    </rPh>
    <phoneticPr fontId="4"/>
  </si>
  <si>
    <t>一般女子（区名）</t>
    <rPh sb="0" eb="2">
      <t>イッパン</t>
    </rPh>
    <rPh sb="2" eb="4">
      <t>ジョセィ</t>
    </rPh>
    <rPh sb="5" eb="6">
      <t>ク</t>
    </rPh>
    <rPh sb="6" eb="7">
      <t>メイ</t>
    </rPh>
    <phoneticPr fontId="4"/>
  </si>
  <si>
    <t>壮年女子（区名）</t>
    <rPh sb="0" eb="2">
      <t>ソウネン</t>
    </rPh>
    <rPh sb="2" eb="4">
      <t>ジョシ</t>
    </rPh>
    <rPh sb="5" eb="6">
      <t>ク</t>
    </rPh>
    <rPh sb="6" eb="7">
      <t>メイ</t>
    </rPh>
    <phoneticPr fontId="4"/>
  </si>
  <si>
    <t>一般</t>
    <rPh sb="0" eb="1">
      <t>イチ</t>
    </rPh>
    <rPh sb="1" eb="2">
      <t>パン</t>
    </rPh>
    <phoneticPr fontId="4"/>
  </si>
  <si>
    <t>　壮年（福岡市・北九州市は4ﾁｰﾑ以内、久留米市は2ﾁｰﾑ以内）</t>
    <rPh sb="1" eb="2">
      <t>ソウ</t>
    </rPh>
    <rPh sb="2" eb="3">
      <t>トシ</t>
    </rPh>
    <rPh sb="4" eb="7">
      <t>フクオカシ</t>
    </rPh>
    <rPh sb="8" eb="12">
      <t>キタキュウシュウシ</t>
    </rPh>
    <rPh sb="17" eb="19">
      <t>イナイ</t>
    </rPh>
    <rPh sb="20" eb="24">
      <t>クルメシ</t>
    </rPh>
    <rPh sb="29" eb="31">
      <t>イナイ</t>
    </rPh>
    <phoneticPr fontId="4"/>
  </si>
  <si>
    <t>)　　チーム名</t>
    <phoneticPr fontId="4"/>
  </si>
  <si>
    <t>一般（区名）</t>
    <rPh sb="0" eb="2">
      <t>イッパン</t>
    </rPh>
    <rPh sb="3" eb="4">
      <t>ク</t>
    </rPh>
    <rPh sb="4" eb="5">
      <t>メイ</t>
    </rPh>
    <phoneticPr fontId="4"/>
  </si>
  <si>
    <t>青年（区名）</t>
    <rPh sb="0" eb="1">
      <t>アオ</t>
    </rPh>
    <rPh sb="1" eb="2">
      <t>ネン</t>
    </rPh>
    <rPh sb="3" eb="4">
      <t>ク</t>
    </rPh>
    <rPh sb="4" eb="5">
      <t>メイ</t>
    </rPh>
    <phoneticPr fontId="4"/>
  </si>
  <si>
    <t>壮年（区名）</t>
    <rPh sb="0" eb="2">
      <t>ソウネン</t>
    </rPh>
    <rPh sb="3" eb="4">
      <t>ク</t>
    </rPh>
    <rPh sb="4" eb="5">
      <t>メイ</t>
    </rPh>
    <phoneticPr fontId="4"/>
  </si>
  <si>
    <t>（注）申し込む際、全日本柔道連盟登録番号申請中の者は、登録番号欄に「申請中」と記入のこと。</t>
    <rPh sb="1" eb="2">
      <t>チュウ</t>
    </rPh>
    <rPh sb="3" eb="4">
      <t>モウ</t>
    </rPh>
    <rPh sb="5" eb="6">
      <t>コ</t>
    </rPh>
    <rPh sb="7" eb="8">
      <t>サイ</t>
    </rPh>
    <rPh sb="9" eb="12">
      <t>ゼンニホン</t>
    </rPh>
    <rPh sb="12" eb="14">
      <t>ジュウドウ</t>
    </rPh>
    <rPh sb="14" eb="16">
      <t>レンメイ</t>
    </rPh>
    <rPh sb="16" eb="18">
      <t>トウロク</t>
    </rPh>
    <rPh sb="18" eb="20">
      <t>バンゴウ</t>
    </rPh>
    <rPh sb="20" eb="23">
      <t>シンセイチュウ</t>
    </rPh>
    <rPh sb="24" eb="25">
      <t>モノ</t>
    </rPh>
    <rPh sb="27" eb="29">
      <t>トウロク</t>
    </rPh>
    <rPh sb="29" eb="31">
      <t>バンゴウ</t>
    </rPh>
    <rPh sb="31" eb="32">
      <t>ラン</t>
    </rPh>
    <rPh sb="34" eb="37">
      <t>シンセイチュウ</t>
    </rPh>
    <rPh sb="39" eb="41">
      <t>キニュウ</t>
    </rPh>
    <phoneticPr fontId="4"/>
  </si>
  <si>
    <t>　青年男子（区名）</t>
    <rPh sb="1" eb="3">
      <t>セイネン</t>
    </rPh>
    <rPh sb="3" eb="5">
      <t>ダンシ</t>
    </rPh>
    <rPh sb="6" eb="7">
      <t>ク</t>
    </rPh>
    <rPh sb="7" eb="8">
      <t>メイ</t>
    </rPh>
    <phoneticPr fontId="4"/>
  </si>
  <si>
    <t>青年女子（区名）</t>
    <rPh sb="0" eb="2">
      <t>セイネン</t>
    </rPh>
    <rPh sb="2" eb="4">
      <t>ジョシ</t>
    </rPh>
    <rPh sb="5" eb="6">
      <t>ク</t>
    </rPh>
    <rPh sb="6" eb="7">
      <t>メイ</t>
    </rPh>
    <phoneticPr fontId="4"/>
  </si>
  <si>
    <t>　男子団体組手（区名）</t>
    <rPh sb="1" eb="3">
      <t>ダンシ</t>
    </rPh>
    <rPh sb="3" eb="5">
      <t>ダンタイ</t>
    </rPh>
    <rPh sb="5" eb="7">
      <t>クミテ</t>
    </rPh>
    <rPh sb="8" eb="9">
      <t>ク</t>
    </rPh>
    <rPh sb="9" eb="10">
      <t>メイ</t>
    </rPh>
    <phoneticPr fontId="4"/>
  </si>
  <si>
    <t>　一般男子組手</t>
    <rPh sb="1" eb="3">
      <t>イッパン</t>
    </rPh>
    <rPh sb="3" eb="5">
      <t>ダンシ</t>
    </rPh>
    <rPh sb="5" eb="6">
      <t>クミ</t>
    </rPh>
    <rPh sb="6" eb="7">
      <t>テ</t>
    </rPh>
    <phoneticPr fontId="4"/>
  </si>
  <si>
    <t>　一般男子形</t>
    <rPh sb="1" eb="3">
      <t>イッパン</t>
    </rPh>
    <rPh sb="3" eb="5">
      <t>ダンシ</t>
    </rPh>
    <rPh sb="5" eb="6">
      <t>カタ</t>
    </rPh>
    <phoneticPr fontId="4"/>
  </si>
  <si>
    <t>　壮年男子組手</t>
    <rPh sb="1" eb="3">
      <t>ソウネン</t>
    </rPh>
    <rPh sb="3" eb="5">
      <t>ダンシ</t>
    </rPh>
    <rPh sb="5" eb="6">
      <t>クミ</t>
    </rPh>
    <rPh sb="6" eb="7">
      <t>テ</t>
    </rPh>
    <phoneticPr fontId="4"/>
  </si>
  <si>
    <t>　壮年男子形</t>
    <rPh sb="1" eb="3">
      <t>ソウネン</t>
    </rPh>
    <rPh sb="3" eb="5">
      <t>ダンシ</t>
    </rPh>
    <rPh sb="5" eb="6">
      <t>カタ</t>
    </rPh>
    <phoneticPr fontId="4"/>
  </si>
  <si>
    <t>　一般女子組手</t>
    <rPh sb="1" eb="3">
      <t>イッパン</t>
    </rPh>
    <rPh sb="3" eb="5">
      <t>ジョシ</t>
    </rPh>
    <rPh sb="5" eb="6">
      <t>クミ</t>
    </rPh>
    <rPh sb="6" eb="7">
      <t>テ</t>
    </rPh>
    <phoneticPr fontId="4"/>
  </si>
  <si>
    <t>　一般女子形</t>
    <rPh sb="1" eb="3">
      <t>イッパン</t>
    </rPh>
    <rPh sb="3" eb="5">
      <t>ジョシ</t>
    </rPh>
    <rPh sb="5" eb="6">
      <t>カタ</t>
    </rPh>
    <phoneticPr fontId="4"/>
  </si>
  <si>
    <t>　壮年女子組手</t>
    <rPh sb="1" eb="3">
      <t>ソウネン</t>
    </rPh>
    <rPh sb="3" eb="5">
      <t>ジョシ</t>
    </rPh>
    <rPh sb="5" eb="6">
      <t>クミ</t>
    </rPh>
    <rPh sb="6" eb="7">
      <t>テ</t>
    </rPh>
    <phoneticPr fontId="4"/>
  </si>
  <si>
    <t>　壮年女子形</t>
    <rPh sb="1" eb="3">
      <t>ソウネン</t>
    </rPh>
    <rPh sb="3" eb="5">
      <t>ジョシ</t>
    </rPh>
    <rPh sb="5" eb="6">
      <t>カタ</t>
    </rPh>
    <phoneticPr fontId="4"/>
  </si>
  <si>
    <t>一般</t>
    <phoneticPr fontId="8"/>
  </si>
  <si>
    <t>マネジャー</t>
    <phoneticPr fontId="4"/>
  </si>
  <si>
    <t>補欠</t>
    <rPh sb="0" eb="1">
      <t>タスク</t>
    </rPh>
    <rPh sb="1" eb="2">
      <t>ケツ</t>
    </rPh>
    <phoneticPr fontId="4"/>
  </si>
  <si>
    <t>テニス競技</t>
    <phoneticPr fontId="8"/>
  </si>
  <si>
    <t>空手道競技</t>
    <rPh sb="0" eb="2">
      <t>カラテ</t>
    </rPh>
    <rPh sb="2" eb="3">
      <t>ドウ</t>
    </rPh>
    <rPh sb="3" eb="5">
      <t>キョウギ</t>
    </rPh>
    <phoneticPr fontId="4"/>
  </si>
  <si>
    <t>相撲競技</t>
    <rPh sb="0" eb="2">
      <t>スモウ</t>
    </rPh>
    <rPh sb="2" eb="4">
      <t>キョウギ</t>
    </rPh>
    <phoneticPr fontId="4"/>
  </si>
  <si>
    <t>弓道競技</t>
    <rPh sb="0" eb="2">
      <t>キュウドウ</t>
    </rPh>
    <rPh sb="2" eb="4">
      <t>キョウギ</t>
    </rPh>
    <phoneticPr fontId="4"/>
  </si>
  <si>
    <t>剣道競技</t>
    <rPh sb="0" eb="2">
      <t>ケンドウ</t>
    </rPh>
    <rPh sb="2" eb="4">
      <t>キョウギ</t>
    </rPh>
    <phoneticPr fontId="4"/>
  </si>
  <si>
    <t>柔道競技</t>
    <rPh sb="0" eb="2">
      <t>ジュウドウ</t>
    </rPh>
    <rPh sb="2" eb="4">
      <t>キョウギ</t>
    </rPh>
    <phoneticPr fontId="4"/>
  </si>
  <si>
    <t>卓球競技</t>
    <rPh sb="0" eb="2">
      <t>タッキュウ</t>
    </rPh>
    <rPh sb="2" eb="4">
      <t>キョウギ</t>
    </rPh>
    <phoneticPr fontId="4"/>
  </si>
  <si>
    <t>秋季大会　参加料内訳書</t>
    <rPh sb="0" eb="2">
      <t>シュウキ</t>
    </rPh>
    <rPh sb="2" eb="4">
      <t>タイカイ</t>
    </rPh>
    <rPh sb="5" eb="7">
      <t>サンカ</t>
    </rPh>
    <rPh sb="7" eb="8">
      <t>リョウ</t>
    </rPh>
    <rPh sb="8" eb="10">
      <t>ウチワケ</t>
    </rPh>
    <rPh sb="10" eb="11">
      <t>ショ</t>
    </rPh>
    <phoneticPr fontId="4"/>
  </si>
  <si>
    <t>　一般女子</t>
    <rPh sb="1" eb="3">
      <t>イッパン</t>
    </rPh>
    <rPh sb="3" eb="5">
      <t>ジョシ</t>
    </rPh>
    <phoneticPr fontId="4"/>
  </si>
  <si>
    <t>　 ただし、それ以降に出生した者が選手数の1/2に達しない範囲で参加できる。</t>
    <phoneticPr fontId="4"/>
  </si>
  <si>
    <t>ふるさと</t>
    <phoneticPr fontId="4"/>
  </si>
  <si>
    <t>○</t>
    <phoneticPr fontId="4"/>
  </si>
  <si>
    <t>（注）他郡市在住であっても、出身中学校所在地の郡市から「ふるさと選手」としての出場を認める。ただし、</t>
    <rPh sb="1" eb="2">
      <t>チュウ</t>
    </rPh>
    <rPh sb="3" eb="6">
      <t>タグンシ</t>
    </rPh>
    <rPh sb="6" eb="8">
      <t>ザイジュウ</t>
    </rPh>
    <rPh sb="14" eb="19">
      <t>シュッシンチュウガッコウ</t>
    </rPh>
    <rPh sb="19" eb="22">
      <t>ショザイチ</t>
    </rPh>
    <rPh sb="23" eb="25">
      <t>グンシ</t>
    </rPh>
    <rPh sb="32" eb="34">
      <t>センシュ</t>
    </rPh>
    <rPh sb="39" eb="41">
      <t>シュツジョウ</t>
    </rPh>
    <rPh sb="42" eb="43">
      <t>ミト</t>
    </rPh>
    <phoneticPr fontId="4"/>
  </si>
  <si>
    <t>（注）在勤地が当該郡市にある者は、在勤地欄に○印を記入のこと。</t>
    <rPh sb="1" eb="2">
      <t>チュウ</t>
    </rPh>
    <rPh sb="3" eb="6">
      <t>ザイキンチ</t>
    </rPh>
    <rPh sb="7" eb="9">
      <t>トウガイ</t>
    </rPh>
    <rPh sb="9" eb="11">
      <t>グンシ</t>
    </rPh>
    <rPh sb="14" eb="15">
      <t>モノ</t>
    </rPh>
    <rPh sb="17" eb="21">
      <t>ザイキンチラン</t>
    </rPh>
    <rPh sb="22" eb="24">
      <t>マルシルシ</t>
    </rPh>
    <rPh sb="25" eb="27">
      <t>キニュウ</t>
    </rPh>
    <phoneticPr fontId="4"/>
  </si>
  <si>
    <t>（注）在勤地が当該郡市にある者は、在勤地欄に○印を記入のこと。</t>
    <rPh sb="9" eb="11">
      <t>グンシ</t>
    </rPh>
    <phoneticPr fontId="4"/>
  </si>
  <si>
    <t>　　出場者の1/2以内。該当する選手は、ふるさと欄に○印を記入すること。</t>
    <rPh sb="16" eb="18">
      <t>センシュ</t>
    </rPh>
    <rPh sb="24" eb="25">
      <t>ラン</t>
    </rPh>
    <rPh sb="27" eb="28">
      <t>シルシ</t>
    </rPh>
    <rPh sb="29" eb="31">
      <t>キニュウ</t>
    </rPh>
    <phoneticPr fontId="4"/>
  </si>
  <si>
    <t>令和  6  年</t>
    <phoneticPr fontId="4"/>
  </si>
  <si>
    <t>申込期日：</t>
    <rPh sb="0" eb="2">
      <t>モウシコミ</t>
    </rPh>
    <rPh sb="2" eb="4">
      <t>キジツレイワネンガツニチ</t>
    </rPh>
    <phoneticPr fontId="4"/>
  </si>
  <si>
    <t>マネジャー</t>
    <phoneticPr fontId="4"/>
  </si>
  <si>
    <t>一般男子</t>
    <rPh sb="0" eb="2">
      <t>イッパn</t>
    </rPh>
    <rPh sb="2" eb="4">
      <t>ダンシ</t>
    </rPh>
    <phoneticPr fontId="4"/>
  </si>
  <si>
    <t>一般女子</t>
    <rPh sb="0" eb="2">
      <t>イッパn</t>
    </rPh>
    <rPh sb="2" eb="4">
      <t>ジョシ</t>
    </rPh>
    <phoneticPr fontId="4"/>
  </si>
  <si>
    <t>青年男子</t>
    <rPh sb="0" eb="2">
      <t>セイネn</t>
    </rPh>
    <rPh sb="2" eb="4">
      <t>ダンシ</t>
    </rPh>
    <phoneticPr fontId="4"/>
  </si>
  <si>
    <t>青年女子</t>
    <rPh sb="0" eb="2">
      <t>セイネn</t>
    </rPh>
    <rPh sb="2" eb="4">
      <t>ジョシ</t>
    </rPh>
    <phoneticPr fontId="4"/>
  </si>
  <si>
    <t>男子リレー</t>
    <rPh sb="0" eb="2">
      <t>ダンシ</t>
    </rPh>
    <phoneticPr fontId="4"/>
  </si>
  <si>
    <t>女子リレー</t>
    <rPh sb="0" eb="2">
      <t>ジョシ</t>
    </rPh>
    <phoneticPr fontId="4"/>
  </si>
  <si>
    <t>壮年男子</t>
    <rPh sb="0" eb="2">
      <t>ソウネn</t>
    </rPh>
    <rPh sb="2" eb="4">
      <t>ダンシ</t>
    </rPh>
    <phoneticPr fontId="4"/>
  </si>
  <si>
    <t>壮年女子</t>
    <rPh sb="0" eb="2">
      <t>ソウネn</t>
    </rPh>
    <rPh sb="2" eb="4">
      <t>ジョシ</t>
    </rPh>
    <phoneticPr fontId="4"/>
  </si>
  <si>
    <t>次　鋒</t>
    <phoneticPr fontId="4"/>
  </si>
  <si>
    <t>一般男子</t>
    <rPh sb="0" eb="1">
      <t>イッパn</t>
    </rPh>
    <rPh sb="2" eb="4">
      <t>ダンシ</t>
    </rPh>
    <phoneticPr fontId="4"/>
  </si>
  <si>
    <t>一般女子</t>
    <rPh sb="0" eb="1">
      <t>イッパn</t>
    </rPh>
    <rPh sb="2" eb="4">
      <t>ジョシ</t>
    </rPh>
    <phoneticPr fontId="4"/>
  </si>
  <si>
    <t>青年男子</t>
    <rPh sb="0" eb="1">
      <t>セイネn</t>
    </rPh>
    <rPh sb="2" eb="4">
      <t>ダンシ</t>
    </rPh>
    <phoneticPr fontId="4"/>
  </si>
  <si>
    <t>青年女子</t>
    <rPh sb="0" eb="1">
      <t>セイネn</t>
    </rPh>
    <rPh sb="2" eb="4">
      <t>ジョシ</t>
    </rPh>
    <phoneticPr fontId="4"/>
  </si>
  <si>
    <t>壮年混成</t>
    <rPh sb="0" eb="2">
      <t>ソウネン</t>
    </rPh>
    <rPh sb="2" eb="4">
      <t>コンセイ</t>
    </rPh>
    <phoneticPr fontId="4"/>
  </si>
  <si>
    <t>住　所（ふるさと・在勤地○）</t>
    <rPh sb="0" eb="1">
      <t>ジュウ</t>
    </rPh>
    <rPh sb="2" eb="3">
      <t>ショ</t>
    </rPh>
    <rPh sb="9" eb="12">
      <t>ザイキンチ</t>
    </rPh>
    <phoneticPr fontId="4"/>
  </si>
  <si>
    <t>監督</t>
    <phoneticPr fontId="4"/>
  </si>
  <si>
    <t>一般A</t>
    <rPh sb="0" eb="2">
      <t>イッパn</t>
    </rPh>
    <phoneticPr fontId="4"/>
  </si>
  <si>
    <t>一般B</t>
    <rPh sb="0" eb="2">
      <t>イッパn</t>
    </rPh>
    <phoneticPr fontId="4"/>
  </si>
  <si>
    <t>　一般A</t>
    <rPh sb="1" eb="3">
      <t>イッパン</t>
    </rPh>
    <phoneticPr fontId="4"/>
  </si>
  <si>
    <t>　一般B</t>
    <rPh sb="1" eb="3">
      <t>イッパン</t>
    </rPh>
    <phoneticPr fontId="4"/>
  </si>
  <si>
    <t>男子団体組手</t>
    <rPh sb="0" eb="6">
      <t>ダンシダンタイクミテ</t>
    </rPh>
    <phoneticPr fontId="4"/>
  </si>
  <si>
    <t>一般男子組手</t>
    <rPh sb="0" eb="6">
      <t>イッパンダンシクミテ</t>
    </rPh>
    <phoneticPr fontId="4"/>
  </si>
  <si>
    <t>一般男子形</t>
    <rPh sb="0" eb="5">
      <t>イッパンダンシカタ</t>
    </rPh>
    <phoneticPr fontId="4"/>
  </si>
  <si>
    <t>壮年男子組手</t>
    <rPh sb="0" eb="2">
      <t>ソウネn</t>
    </rPh>
    <rPh sb="2" eb="4">
      <t>ダンシ</t>
    </rPh>
    <rPh sb="4" eb="6">
      <t>クミテ</t>
    </rPh>
    <phoneticPr fontId="4"/>
  </si>
  <si>
    <t>壮年男子形</t>
    <rPh sb="0" eb="2">
      <t>ソウネn</t>
    </rPh>
    <rPh sb="2" eb="4">
      <t>ダンシ</t>
    </rPh>
    <rPh sb="4" eb="5">
      <t>カタ</t>
    </rPh>
    <phoneticPr fontId="4"/>
  </si>
  <si>
    <t>01</t>
    <phoneticPr fontId="4"/>
  </si>
  <si>
    <t>02</t>
    <phoneticPr fontId="4"/>
  </si>
  <si>
    <t>03</t>
    <phoneticPr fontId="4"/>
  </si>
  <si>
    <t>04</t>
    <phoneticPr fontId="4"/>
  </si>
  <si>
    <t>05</t>
    <phoneticPr fontId="4"/>
  </si>
  <si>
    <t>06</t>
    <phoneticPr fontId="4"/>
  </si>
  <si>
    <t>07</t>
    <phoneticPr fontId="4"/>
  </si>
  <si>
    <t>08</t>
    <phoneticPr fontId="4"/>
  </si>
  <si>
    <t>09</t>
    <phoneticPr fontId="4"/>
  </si>
  <si>
    <t>一般女子組手</t>
    <rPh sb="0" eb="2">
      <t>イッパン</t>
    </rPh>
    <rPh sb="2" eb="4">
      <t>ジョシ</t>
    </rPh>
    <rPh sb="4" eb="6">
      <t>クミテ</t>
    </rPh>
    <phoneticPr fontId="4"/>
  </si>
  <si>
    <t>監　督</t>
    <phoneticPr fontId="4"/>
  </si>
  <si>
    <t>一般女子形</t>
    <rPh sb="0" eb="2">
      <t>イッパン</t>
    </rPh>
    <rPh sb="2" eb="4">
      <t>ジョシ</t>
    </rPh>
    <rPh sb="4" eb="5">
      <t>カタ</t>
    </rPh>
    <phoneticPr fontId="4"/>
  </si>
  <si>
    <t>壮年女子組手</t>
    <rPh sb="0" eb="4">
      <t>ソウネンジョシ</t>
    </rPh>
    <rPh sb="4" eb="6">
      <t>クミテ</t>
    </rPh>
    <phoneticPr fontId="4"/>
  </si>
  <si>
    <t>壮年女子形</t>
    <rPh sb="0" eb="4">
      <t>ソウネンジョシ</t>
    </rPh>
    <rPh sb="4" eb="5">
      <t>カタ</t>
    </rPh>
    <phoneticPr fontId="4"/>
  </si>
  <si>
    <t>身長
段級
（弓道）</t>
    <rPh sb="0" eb="2">
      <t>シンチョウ</t>
    </rPh>
    <rPh sb="3" eb="5">
      <t>ダンキュウ</t>
    </rPh>
    <rPh sb="7" eb="9">
      <t>キュウドウ</t>
    </rPh>
    <phoneticPr fontId="4"/>
  </si>
  <si>
    <t>個人戦</t>
    <rPh sb="0" eb="2">
      <t>コジン</t>
    </rPh>
    <rPh sb="2" eb="3">
      <t>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</si>
</sst>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F800]dddd\,\ mmmm\ dd\,\ yyyy"/>
    <numFmt numFmtId="178" formatCode="yyyy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  <numFmt numFmtId="181" formatCode="0&quot;歳&quot;"/>
  </numFmts>
  <fonts count="67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9"/>
      <color theme="0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2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3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2"/>
      <name val="ＭＳ ゴシック"/>
      <family val="2"/>
      <charset val="128"/>
    </font>
    <font>
      <b/>
      <sz val="14"/>
      <name val="ＭＳ ゴシック"/>
      <family val="2"/>
      <charset val="128"/>
    </font>
    <font>
      <sz val="14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b/>
      <sz val="16"/>
      <color theme="1"/>
      <name val="ＭＳ ゴシック"/>
      <family val="2"/>
      <charset val="128"/>
    </font>
    <font>
      <sz val="12"/>
      <color rgb="FFFF0000"/>
      <name val="ＭＳ ゴシック"/>
      <family val="2"/>
      <charset val="128"/>
    </font>
    <font>
      <b/>
      <sz val="20"/>
      <name val="ＭＳ ゴシック"/>
      <family val="2"/>
      <charset val="128"/>
    </font>
    <font>
      <sz val="13"/>
      <name val="ＭＳ ゴシック"/>
      <family val="2"/>
      <charset val="128"/>
    </font>
    <font>
      <b/>
      <sz val="24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b/>
      <sz val="12"/>
      <name val="ＭＳ ゴシック"/>
      <family val="2"/>
      <charset val="128"/>
    </font>
    <font>
      <sz val="16"/>
      <color rgb="FF000000"/>
      <name val="ＭＳ ゴシック"/>
      <family val="2"/>
      <charset val="128"/>
    </font>
    <font>
      <b/>
      <sz val="16"/>
      <color rgb="FF000000"/>
      <name val="ＭＳ 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0"/>
      <color theme="1"/>
      <name val="ＭＳ ゴシック"/>
      <family val="2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sz val="16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5" fillId="0" borderId="56" xfId="0" applyFont="1" applyBorder="1">
      <alignment vertical="center"/>
    </xf>
    <xf numFmtId="0" fontId="2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6" fillId="0" borderId="0" xfId="0" applyFont="1">
      <alignment vertical="center"/>
    </xf>
    <xf numFmtId="14" fontId="33" fillId="0" borderId="4" xfId="0" applyNumberFormat="1" applyFont="1" applyBorder="1" applyAlignment="1" applyProtection="1">
      <alignment horizontal="center" vertical="center" shrinkToFit="1"/>
      <protection locked="0"/>
    </xf>
    <xf numFmtId="0" fontId="33" fillId="0" borderId="1" xfId="0" applyFont="1" applyBorder="1" applyAlignment="1" applyProtection="1">
      <alignment vertical="center" shrinkToFit="1"/>
      <protection locked="0"/>
    </xf>
    <xf numFmtId="49" fontId="33" fillId="0" borderId="4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 shrinkToFit="1"/>
      <protection locked="0"/>
    </xf>
    <xf numFmtId="0" fontId="30" fillId="0" borderId="1" xfId="0" applyFont="1" applyBorder="1" applyAlignment="1" applyProtection="1">
      <alignment horizontal="left" vertical="center" shrinkToFit="1"/>
      <protection locked="0"/>
    </xf>
    <xf numFmtId="0" fontId="30" fillId="0" borderId="4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vertical="center" shrinkToFit="1"/>
      <protection locked="0"/>
    </xf>
    <xf numFmtId="49" fontId="27" fillId="0" borderId="1" xfId="0" applyNumberFormat="1" applyFont="1" applyBorder="1" applyAlignment="1" applyProtection="1">
      <alignment horizontal="center" vertical="center" shrinkToFit="1"/>
      <protection locked="0"/>
    </xf>
    <xf numFmtId="0" fontId="30" fillId="0" borderId="4" xfId="0" applyFont="1" applyBorder="1" applyAlignment="1" applyProtection="1">
      <alignment vertical="center" shrinkToFit="1"/>
      <protection locked="0"/>
    </xf>
    <xf numFmtId="0" fontId="27" fillId="0" borderId="1" xfId="0" applyFont="1" applyBorder="1" applyAlignment="1" applyProtection="1">
      <alignment vertical="center" shrinkToFit="1"/>
      <protection locked="0"/>
    </xf>
    <xf numFmtId="14" fontId="30" fillId="0" borderId="11" xfId="0" applyNumberFormat="1" applyFont="1" applyBorder="1" applyAlignment="1" applyProtection="1">
      <alignment horizontal="center" vertical="center"/>
      <protection locked="0"/>
    </xf>
    <xf numFmtId="0" fontId="46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27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80" fontId="27" fillId="0" borderId="1" xfId="0" applyNumberFormat="1" applyFont="1" applyBorder="1" applyAlignment="1" applyProtection="1">
      <alignment horizontal="center" vertical="center"/>
      <protection locked="0"/>
    </xf>
    <xf numFmtId="180" fontId="27" fillId="0" borderId="4" xfId="0" applyNumberFormat="1" applyFont="1" applyBorder="1" applyAlignment="1" applyProtection="1">
      <alignment horizontal="center" vertical="center" shrinkToFit="1"/>
      <protection locked="0"/>
    </xf>
    <xf numFmtId="180" fontId="33" fillId="0" borderId="1" xfId="0" applyNumberFormat="1" applyFont="1" applyBorder="1" applyAlignment="1" applyProtection="1">
      <alignment horizontal="center" vertical="center"/>
      <protection locked="0"/>
    </xf>
    <xf numFmtId="180" fontId="27" fillId="0" borderId="4" xfId="0" applyNumberFormat="1" applyFont="1" applyBorder="1" applyAlignment="1" applyProtection="1">
      <alignment horizontal="center" vertical="center"/>
      <protection locked="0"/>
    </xf>
    <xf numFmtId="180" fontId="30" fillId="0" borderId="1" xfId="0" applyNumberFormat="1" applyFont="1" applyBorder="1" applyAlignment="1" applyProtection="1">
      <alignment horizontal="center" vertical="center"/>
      <protection locked="0"/>
    </xf>
    <xf numFmtId="180" fontId="27" fillId="0" borderId="1" xfId="0" applyNumberFormat="1" applyFont="1" applyBorder="1" applyAlignment="1" applyProtection="1">
      <alignment horizontal="center" vertical="center" shrinkToFit="1"/>
      <protection locked="0"/>
    </xf>
    <xf numFmtId="180" fontId="30" fillId="0" borderId="4" xfId="0" applyNumberFormat="1" applyFont="1" applyBorder="1" applyAlignment="1" applyProtection="1">
      <alignment horizontal="center" vertical="center" shrinkToFit="1"/>
      <protection locked="0"/>
    </xf>
    <xf numFmtId="180" fontId="27" fillId="0" borderId="4" xfId="1" applyNumberFormat="1" applyFont="1" applyBorder="1" applyAlignment="1" applyProtection="1">
      <alignment horizontal="center" vertical="center"/>
      <protection locked="0"/>
    </xf>
    <xf numFmtId="180" fontId="3" fillId="0" borderId="4" xfId="0" applyNumberFormat="1" applyFont="1" applyBorder="1" applyAlignment="1" applyProtection="1">
      <alignment horizontal="center" vertical="center"/>
      <protection locked="0"/>
    </xf>
    <xf numFmtId="180" fontId="3" fillId="0" borderId="1" xfId="0" applyNumberFormat="1" applyFont="1" applyBorder="1" applyAlignment="1" applyProtection="1">
      <alignment horizontal="center" vertical="center"/>
      <protection locked="0"/>
    </xf>
    <xf numFmtId="180" fontId="3" fillId="0" borderId="1" xfId="0" applyNumberFormat="1" applyFont="1" applyBorder="1" applyAlignment="1" applyProtection="1">
      <alignment horizontal="center" vertical="center" shrinkToFit="1"/>
      <protection locked="0"/>
    </xf>
    <xf numFmtId="180" fontId="3" fillId="0" borderId="10" xfId="0" applyNumberFormat="1" applyFont="1" applyBorder="1" applyAlignment="1" applyProtection="1">
      <alignment horizontal="center" vertical="center"/>
      <protection locked="0"/>
    </xf>
    <xf numFmtId="180" fontId="30" fillId="0" borderId="1" xfId="0" applyNumberFormat="1" applyFont="1" applyBorder="1" applyAlignment="1" applyProtection="1">
      <alignment horizontal="center" vertical="center" shrinkToFit="1"/>
      <protection locked="0"/>
    </xf>
    <xf numFmtId="180" fontId="25" fillId="0" borderId="4" xfId="0" applyNumberFormat="1" applyFont="1" applyBorder="1" applyAlignment="1" applyProtection="1">
      <alignment horizontal="center" vertical="center" shrinkToFit="1"/>
      <protection locked="0"/>
    </xf>
    <xf numFmtId="180" fontId="25" fillId="0" borderId="1" xfId="0" applyNumberFormat="1" applyFont="1" applyBorder="1" applyAlignment="1" applyProtection="1">
      <alignment horizontal="center" vertical="center" shrinkToFit="1"/>
      <protection locked="0"/>
    </xf>
    <xf numFmtId="0" fontId="21" fillId="0" borderId="2" xfId="0" applyFont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180" fontId="25" fillId="0" borderId="0" xfId="0" applyNumberFormat="1" applyFont="1">
      <alignment vertical="center"/>
    </xf>
    <xf numFmtId="0" fontId="27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80" fontId="27" fillId="0" borderId="0" xfId="0" applyNumberFormat="1" applyFont="1">
      <alignment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80" fontId="25" fillId="0" borderId="4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176" fontId="25" fillId="0" borderId="0" xfId="0" applyNumberFormat="1" applyFont="1">
      <alignment vertical="center"/>
    </xf>
    <xf numFmtId="0" fontId="27" fillId="3" borderId="4" xfId="0" applyFont="1" applyFill="1" applyBorder="1" applyAlignment="1">
      <alignment horizontal="center" vertical="center"/>
    </xf>
    <xf numFmtId="180" fontId="30" fillId="0" borderId="0" xfId="0" applyNumberFormat="1" applyFont="1">
      <alignment vertical="center"/>
    </xf>
    <xf numFmtId="0" fontId="27" fillId="0" borderId="2" xfId="0" applyFont="1" applyBorder="1">
      <alignment vertical="center"/>
    </xf>
    <xf numFmtId="180" fontId="27" fillId="3" borderId="1" xfId="0" applyNumberFormat="1" applyFont="1" applyFill="1" applyBorder="1" applyAlignment="1">
      <alignment horizontal="center" vertical="center"/>
    </xf>
    <xf numFmtId="176" fontId="27" fillId="0" borderId="0" xfId="0" applyNumberFormat="1" applyFont="1">
      <alignment vertical="center"/>
    </xf>
    <xf numFmtId="0" fontId="27" fillId="0" borderId="1" xfId="0" applyFont="1" applyBorder="1" applyAlignment="1">
      <alignment horizontal="center" vertical="center" shrinkToFit="1"/>
    </xf>
    <xf numFmtId="0" fontId="27" fillId="2" borderId="0" xfId="0" applyFont="1" applyFill="1">
      <alignment vertical="center"/>
    </xf>
    <xf numFmtId="179" fontId="27" fillId="0" borderId="0" xfId="0" applyNumberFormat="1" applyFont="1">
      <alignment vertical="center"/>
    </xf>
    <xf numFmtId="176" fontId="30" fillId="0" borderId="0" xfId="0" applyNumberFormat="1" applyFont="1">
      <alignment vertical="center"/>
    </xf>
    <xf numFmtId="0" fontId="27" fillId="0" borderId="0" xfId="0" applyFont="1" applyAlignment="1">
      <alignment vertical="center" shrinkToFit="1"/>
    </xf>
    <xf numFmtId="38" fontId="30" fillId="0" borderId="1" xfId="3" applyFont="1" applyBorder="1" applyAlignment="1" applyProtection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180" fontId="27" fillId="2" borderId="0" xfId="0" applyNumberFormat="1" applyFont="1" applyFill="1">
      <alignment vertical="center"/>
    </xf>
    <xf numFmtId="180" fontId="26" fillId="0" borderId="0" xfId="0" applyNumberFormat="1" applyFont="1">
      <alignment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>
      <alignment vertical="center"/>
    </xf>
    <xf numFmtId="0" fontId="30" fillId="3" borderId="1" xfId="0" applyFont="1" applyFill="1" applyBorder="1" applyAlignment="1">
      <alignment horizontal="center" vertical="center"/>
    </xf>
    <xf numFmtId="180" fontId="30" fillId="3" borderId="1" xfId="0" applyNumberFormat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 shrinkToFit="1"/>
    </xf>
    <xf numFmtId="0" fontId="30" fillId="2" borderId="0" xfId="0" applyFont="1" applyFill="1">
      <alignment vertical="center"/>
    </xf>
    <xf numFmtId="38" fontId="30" fillId="2" borderId="0" xfId="3" applyFont="1" applyFill="1" applyProtection="1">
      <alignment vertical="center"/>
    </xf>
    <xf numFmtId="180" fontId="30" fillId="3" borderId="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 shrinkToFit="1"/>
    </xf>
    <xf numFmtId="180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80" fontId="3" fillId="0" borderId="0" xfId="0" applyNumberFormat="1" applyFont="1">
      <alignment vertical="center"/>
    </xf>
    <xf numFmtId="0" fontId="3" fillId="3" borderId="1" xfId="0" applyFont="1" applyFill="1" applyBorder="1" applyAlignment="1">
      <alignment horizontal="center" vertical="center"/>
    </xf>
    <xf numFmtId="180" fontId="3" fillId="3" borderId="1" xfId="0" applyNumberFormat="1" applyFont="1" applyFill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0" fontId="3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180" fontId="27" fillId="3" borderId="4" xfId="0" applyNumberFormat="1" applyFont="1" applyFill="1" applyBorder="1" applyAlignment="1">
      <alignment horizontal="center" vertical="center"/>
    </xf>
    <xf numFmtId="179" fontId="25" fillId="0" borderId="0" xfId="0" applyNumberFormat="1" applyFont="1">
      <alignment vertical="center"/>
    </xf>
    <xf numFmtId="0" fontId="37" fillId="0" borderId="0" xfId="0" applyFont="1">
      <alignment vertical="center"/>
    </xf>
    <xf numFmtId="20" fontId="15" fillId="0" borderId="0" xfId="0" applyNumberFormat="1" applyFont="1">
      <alignment vertical="center"/>
    </xf>
    <xf numFmtId="38" fontId="30" fillId="2" borderId="0" xfId="3" applyFont="1" applyFill="1" applyBorder="1" applyProtection="1">
      <alignment vertical="center"/>
    </xf>
    <xf numFmtId="180" fontId="1" fillId="0" borderId="0" xfId="0" applyNumberFormat="1" applyFont="1">
      <alignment vertical="center"/>
    </xf>
    <xf numFmtId="0" fontId="33" fillId="0" borderId="9" xfId="0" applyFont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1" fillId="0" borderId="9" xfId="0" applyFont="1" applyBorder="1" applyAlignment="1" applyProtection="1">
      <alignment vertical="center" shrinkToFit="1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27" fillId="0" borderId="1" xfId="1" applyFont="1" applyBorder="1" applyAlignment="1" applyProtection="1">
      <alignment horizontal="left" vertical="center" shrinkToFit="1"/>
      <protection locked="0"/>
    </xf>
    <xf numFmtId="0" fontId="30" fillId="0" borderId="1" xfId="0" applyFont="1" applyBorder="1" applyAlignment="1" applyProtection="1">
      <alignment vertical="center" shrinkToFit="1"/>
      <protection locked="0"/>
    </xf>
    <xf numFmtId="0" fontId="30" fillId="0" borderId="11" xfId="0" applyFont="1" applyBorder="1" applyAlignment="1" applyProtection="1">
      <alignment vertical="center" shrinkToFit="1"/>
      <protection locked="0"/>
    </xf>
    <xf numFmtId="0" fontId="27" fillId="0" borderId="4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27" fillId="0" borderId="4" xfId="1" applyFont="1" applyBorder="1" applyAlignment="1" applyProtection="1">
      <alignment horizontal="center" vertical="center" shrinkToFit="1"/>
      <protection locked="0"/>
    </xf>
    <xf numFmtId="0" fontId="30" fillId="0" borderId="14" xfId="0" applyFont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180" fontId="25" fillId="0" borderId="0" xfId="0" applyNumberFormat="1" applyFont="1" applyAlignment="1">
      <alignment horizontal="center" vertical="center"/>
    </xf>
    <xf numFmtId="0" fontId="25" fillId="3" borderId="1" xfId="0" applyFont="1" applyFill="1" applyBorder="1">
      <alignment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80" fontId="25" fillId="3" borderId="4" xfId="0" applyNumberFormat="1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/>
    </xf>
    <xf numFmtId="180" fontId="25" fillId="3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180" fontId="25" fillId="3" borderId="10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4" fillId="0" borderId="0" xfId="0" applyFont="1" applyAlignment="1">
      <alignment horizontal="right" vertical="center"/>
    </xf>
    <xf numFmtId="180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179" fontId="27" fillId="0" borderId="0" xfId="0" applyNumberFormat="1" applyFont="1" applyAlignment="1">
      <alignment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80" fontId="27" fillId="0" borderId="0" xfId="0" applyNumberFormat="1" applyFont="1" applyAlignment="1">
      <alignment horizontal="right" vertical="center"/>
    </xf>
    <xf numFmtId="178" fontId="27" fillId="0" borderId="0" xfId="0" applyNumberFormat="1" applyFont="1">
      <alignment vertical="center"/>
    </xf>
    <xf numFmtId="0" fontId="27" fillId="3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0" xfId="0" applyFont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 shrinkToFit="1"/>
    </xf>
    <xf numFmtId="180" fontId="27" fillId="0" borderId="7" xfId="0" applyNumberFormat="1" applyFont="1" applyBorder="1" applyAlignment="1">
      <alignment horizontal="center" vertical="center" shrinkToFit="1"/>
    </xf>
    <xf numFmtId="0" fontId="30" fillId="0" borderId="1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180" fontId="6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180" fontId="27" fillId="0" borderId="0" xfId="0" applyNumberFormat="1" applyFont="1" applyAlignment="1">
      <alignment horizontal="center" vertical="center"/>
    </xf>
    <xf numFmtId="0" fontId="27" fillId="0" borderId="6" xfId="0" applyFont="1" applyBorder="1">
      <alignment vertical="center"/>
    </xf>
    <xf numFmtId="0" fontId="27" fillId="0" borderId="10" xfId="0" applyFont="1" applyBorder="1" applyAlignment="1">
      <alignment horizontal="center" vertical="center"/>
    </xf>
    <xf numFmtId="180" fontId="27" fillId="0" borderId="0" xfId="0" applyNumberFormat="1" applyFont="1" applyAlignment="1">
      <alignment horizontal="left" vertical="center"/>
    </xf>
    <xf numFmtId="180" fontId="27" fillId="0" borderId="0" xfId="0" applyNumberFormat="1" applyFont="1" applyAlignment="1">
      <alignment horizontal="center" vertical="center" shrinkToFit="1"/>
    </xf>
    <xf numFmtId="0" fontId="25" fillId="0" borderId="0" xfId="1" applyFont="1">
      <alignment vertical="center"/>
    </xf>
    <xf numFmtId="180" fontId="25" fillId="0" borderId="0" xfId="1" applyNumberFormat="1" applyFont="1">
      <alignment vertical="center"/>
    </xf>
    <xf numFmtId="0" fontId="27" fillId="0" borderId="0" xfId="1" applyFont="1" applyAlignment="1">
      <alignment horizontal="right" vertical="center"/>
    </xf>
    <xf numFmtId="180" fontId="25" fillId="0" borderId="0" xfId="1" applyNumberFormat="1" applyFont="1" applyAlignment="1">
      <alignment horizontal="left" vertical="center"/>
    </xf>
    <xf numFmtId="180" fontId="27" fillId="0" borderId="0" xfId="1" applyNumberFormat="1" applyFont="1">
      <alignment vertical="center"/>
    </xf>
    <xf numFmtId="0" fontId="27" fillId="0" borderId="0" xfId="1" applyFont="1">
      <alignment vertical="center"/>
    </xf>
    <xf numFmtId="0" fontId="27" fillId="3" borderId="4" xfId="1" applyFont="1" applyFill="1" applyBorder="1" applyAlignment="1">
      <alignment horizontal="center" vertical="center"/>
    </xf>
    <xf numFmtId="180" fontId="27" fillId="3" borderId="4" xfId="1" applyNumberFormat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center" vertical="center"/>
    </xf>
    <xf numFmtId="176" fontId="27" fillId="0" borderId="0" xfId="1" applyNumberFormat="1" applyFont="1">
      <alignment vertical="center"/>
    </xf>
    <xf numFmtId="180" fontId="27" fillId="2" borderId="0" xfId="1" applyNumberFormat="1" applyFont="1" applyFill="1">
      <alignment vertical="center"/>
    </xf>
    <xf numFmtId="0" fontId="27" fillId="2" borderId="0" xfId="1" applyFont="1" applyFill="1">
      <alignment vertical="center"/>
    </xf>
    <xf numFmtId="0" fontId="27" fillId="3" borderId="1" xfId="0" applyFont="1" applyFill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80" fontId="27" fillId="0" borderId="0" xfId="0" applyNumberFormat="1" applyFont="1" applyAlignment="1">
      <alignment vertical="center" shrinkToFit="1"/>
    </xf>
    <xf numFmtId="180" fontId="27" fillId="0" borderId="2" xfId="0" applyNumberFormat="1" applyFont="1" applyBorder="1" applyAlignment="1" applyProtection="1">
      <alignment horizontal="center" vertical="center"/>
      <protection locked="0"/>
    </xf>
    <xf numFmtId="0" fontId="30" fillId="3" borderId="1" xfId="0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80" fontId="30" fillId="0" borderId="0" xfId="0" applyNumberFormat="1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180" fontId="30" fillId="2" borderId="0" xfId="0" applyNumberFormat="1" applyFont="1" applyFill="1">
      <alignment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76" fontId="27" fillId="0" borderId="0" xfId="0" applyNumberFormat="1" applyFont="1" applyAlignment="1">
      <alignment horizontal="right" vertical="center"/>
    </xf>
    <xf numFmtId="180" fontId="27" fillId="0" borderId="2" xfId="0" applyNumberFormat="1" applyFont="1" applyBorder="1">
      <alignment vertical="center"/>
    </xf>
    <xf numFmtId="177" fontId="27" fillId="0" borderId="0" xfId="0" applyNumberFormat="1" applyFont="1">
      <alignment vertical="center"/>
    </xf>
    <xf numFmtId="176" fontId="27" fillId="0" borderId="2" xfId="0" applyNumberFormat="1" applyFont="1" applyBorder="1" applyAlignment="1" applyProtection="1">
      <alignment horizontal="center" vertical="center"/>
      <protection locked="0"/>
    </xf>
    <xf numFmtId="0" fontId="45" fillId="0" borderId="0" xfId="0" applyFont="1">
      <alignment vertical="center"/>
    </xf>
    <xf numFmtId="176" fontId="26" fillId="0" borderId="0" xfId="0" applyNumberFormat="1" applyFont="1">
      <alignment vertical="center"/>
    </xf>
    <xf numFmtId="0" fontId="44" fillId="0" borderId="0" xfId="0" applyFont="1" applyAlignment="1">
      <alignment horizontal="center" vertical="center"/>
    </xf>
    <xf numFmtId="58" fontId="27" fillId="0" borderId="0" xfId="0" applyNumberFormat="1" applyFont="1">
      <alignment vertical="center"/>
    </xf>
    <xf numFmtId="181" fontId="27" fillId="0" borderId="0" xfId="0" applyNumberFormat="1" applyFont="1">
      <alignment vertical="center"/>
    </xf>
    <xf numFmtId="0" fontId="30" fillId="0" borderId="0" xfId="0" applyFont="1" applyAlignment="1"/>
    <xf numFmtId="0" fontId="43" fillId="0" borderId="0" xfId="0" applyFont="1" applyAlignment="1">
      <alignment horizontal="center" vertical="center"/>
    </xf>
    <xf numFmtId="0" fontId="30" fillId="0" borderId="0" xfId="0" applyFont="1" applyAlignment="1">
      <alignment horizontal="distributed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distributed" wrapText="1"/>
    </xf>
    <xf numFmtId="0" fontId="5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distributed" wrapText="1"/>
    </xf>
    <xf numFmtId="0" fontId="30" fillId="0" borderId="11" xfId="0" applyFont="1" applyBorder="1" applyAlignment="1">
      <alignment horizontal="center" vertical="distributed" wrapText="1"/>
    </xf>
    <xf numFmtId="0" fontId="30" fillId="2" borderId="0" xfId="0" applyFont="1" applyFill="1" applyAlignment="1">
      <alignment horizontal="center" vertical="center"/>
    </xf>
    <xf numFmtId="38" fontId="60" fillId="0" borderId="1" xfId="3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 vertical="center" shrinkToFit="1"/>
      <protection locked="0"/>
    </xf>
    <xf numFmtId="0" fontId="4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0" fontId="3" fillId="0" borderId="2" xfId="0" applyNumberFormat="1" applyFont="1" applyBorder="1">
      <alignment vertical="center"/>
    </xf>
    <xf numFmtId="180" fontId="3" fillId="3" borderId="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4" fillId="0" borderId="0" xfId="0" applyFont="1">
      <alignment vertical="center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2" borderId="12" xfId="0" applyFont="1" applyFill="1" applyBorder="1">
      <alignment vertical="center"/>
    </xf>
    <xf numFmtId="0" fontId="27" fillId="0" borderId="12" xfId="0" applyFont="1" applyBorder="1">
      <alignment vertical="center"/>
    </xf>
    <xf numFmtId="0" fontId="25" fillId="8" borderId="0" xfId="0" applyFont="1" applyFill="1">
      <alignment vertical="center"/>
    </xf>
    <xf numFmtId="0" fontId="27" fillId="8" borderId="0" xfId="0" applyFont="1" applyFill="1">
      <alignment vertical="center"/>
    </xf>
    <xf numFmtId="0" fontId="37" fillId="8" borderId="0" xfId="0" applyFont="1" applyFill="1">
      <alignment vertical="center"/>
    </xf>
    <xf numFmtId="0" fontId="24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right" vertical="center"/>
    </xf>
    <xf numFmtId="0" fontId="57" fillId="8" borderId="1" xfId="0" applyFont="1" applyFill="1" applyBorder="1" applyAlignment="1" applyProtection="1">
      <alignment horizontal="center" vertical="center"/>
      <protection locked="0"/>
    </xf>
    <xf numFmtId="0" fontId="58" fillId="8" borderId="1" xfId="0" applyFont="1" applyFill="1" applyBorder="1" applyAlignment="1" applyProtection="1">
      <alignment horizontal="center" vertical="center"/>
      <protection locked="0"/>
    </xf>
    <xf numFmtId="0" fontId="28" fillId="8" borderId="0" xfId="0" applyFont="1" applyFill="1" applyAlignment="1">
      <alignment horizontal="center" vertical="center"/>
    </xf>
    <xf numFmtId="0" fontId="27" fillId="8" borderId="1" xfId="0" applyFont="1" applyFill="1" applyBorder="1" applyAlignment="1" applyProtection="1">
      <alignment horizontal="center" vertical="center"/>
      <protection locked="0"/>
    </xf>
    <xf numFmtId="0" fontId="27" fillId="8" borderId="1" xfId="0" applyFont="1" applyFill="1" applyBorder="1" applyAlignment="1" applyProtection="1">
      <alignment horizontal="center" vertical="center" shrinkToFit="1"/>
      <protection locked="0"/>
    </xf>
    <xf numFmtId="0" fontId="27" fillId="8" borderId="4" xfId="0" applyFont="1" applyFill="1" applyBorder="1" applyAlignment="1" applyProtection="1">
      <alignment horizontal="left" vertical="center" indent="1" shrinkToFit="1"/>
      <protection locked="0"/>
    </xf>
    <xf numFmtId="0" fontId="30" fillId="8" borderId="0" xfId="0" applyFont="1" applyFill="1">
      <alignment vertical="center"/>
    </xf>
    <xf numFmtId="0" fontId="30" fillId="8" borderId="0" xfId="0" applyFont="1" applyFill="1" applyAlignment="1">
      <alignment horizontal="right" vertical="center"/>
    </xf>
    <xf numFmtId="0" fontId="26" fillId="8" borderId="0" xfId="0" applyFont="1" applyFill="1">
      <alignment vertical="center"/>
    </xf>
    <xf numFmtId="0" fontId="31" fillId="8" borderId="0" xfId="0" applyFont="1" applyFill="1" applyAlignment="1">
      <alignment horizontal="right" vertical="center"/>
    </xf>
    <xf numFmtId="0" fontId="31" fillId="8" borderId="0" xfId="0" applyFont="1" applyFill="1">
      <alignment vertical="center"/>
    </xf>
    <xf numFmtId="0" fontId="24" fillId="8" borderId="0" xfId="0" applyFont="1" applyFill="1">
      <alignment vertical="center"/>
    </xf>
    <xf numFmtId="0" fontId="25" fillId="8" borderId="2" xfId="0" applyFont="1" applyFill="1" applyBorder="1">
      <alignment vertical="center"/>
    </xf>
    <xf numFmtId="0" fontId="26" fillId="8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 applyProtection="1">
      <alignment horizontal="center" vertical="center"/>
      <protection locked="0"/>
    </xf>
    <xf numFmtId="0" fontId="27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horizontal="center" vertical="center" wrapText="1"/>
    </xf>
    <xf numFmtId="0" fontId="29" fillId="8" borderId="0" xfId="0" applyFont="1" applyFill="1" applyAlignment="1">
      <alignment horizontal="center" vertical="center"/>
    </xf>
    <xf numFmtId="0" fontId="29" fillId="8" borderId="9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0" fontId="30" fillId="8" borderId="0" xfId="0" applyFont="1" applyFill="1" applyAlignment="1">
      <alignment horizontal="left" vertical="center"/>
    </xf>
    <xf numFmtId="0" fontId="27" fillId="8" borderId="0" xfId="0" applyFont="1" applyFill="1" applyAlignment="1">
      <alignment vertical="center" wrapText="1"/>
    </xf>
    <xf numFmtId="180" fontId="44" fillId="0" borderId="0" xfId="0" applyNumberFormat="1" applyFont="1" applyAlignment="1">
      <alignment horizontal="center" vertical="center"/>
    </xf>
    <xf numFmtId="0" fontId="34" fillId="0" borderId="1" xfId="0" applyFont="1" applyBorder="1" applyAlignment="1" applyProtection="1">
      <alignment horizontal="center" vertical="center"/>
      <protection locked="0"/>
    </xf>
    <xf numFmtId="0" fontId="53" fillId="3" borderId="1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3" fontId="19" fillId="4" borderId="1" xfId="0" applyNumberFormat="1" applyFont="1" applyFill="1" applyBorder="1" applyAlignment="1">
      <alignment horizontal="center" vertical="center"/>
    </xf>
    <xf numFmtId="3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 shrinkToFit="1"/>
    </xf>
    <xf numFmtId="0" fontId="0" fillId="9" borderId="62" xfId="0" applyFill="1" applyBorder="1">
      <alignment vertical="center"/>
    </xf>
    <xf numFmtId="0" fontId="0" fillId="9" borderId="62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right" vertical="center"/>
    </xf>
    <xf numFmtId="0" fontId="0" fillId="5" borderId="0" xfId="0" applyFill="1" applyAlignment="1">
      <alignment horizontal="center" vertical="center" shrinkToFit="1"/>
    </xf>
    <xf numFmtId="0" fontId="0" fillId="5" borderId="0" xfId="0" applyFill="1" applyAlignment="1">
      <alignment vertical="center" shrinkToFit="1"/>
    </xf>
    <xf numFmtId="14" fontId="0" fillId="5" borderId="0" xfId="0" applyNumberFormat="1" applyFill="1" applyAlignment="1">
      <alignment vertical="center" shrinkToFit="1"/>
    </xf>
    <xf numFmtId="0" fontId="0" fillId="5" borderId="63" xfId="0" applyFill="1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0" borderId="50" xfId="0" applyBorder="1" applyAlignment="1">
      <alignment horizontal="right" vertical="center"/>
    </xf>
    <xf numFmtId="0" fontId="0" fillId="0" borderId="50" xfId="0" applyBorder="1" applyAlignment="1">
      <alignment horizontal="center" vertical="center" shrinkToFit="1"/>
    </xf>
    <xf numFmtId="0" fontId="0" fillId="0" borderId="50" xfId="0" applyBorder="1" applyAlignment="1">
      <alignment vertical="center" shrinkToFit="1"/>
    </xf>
    <xf numFmtId="14" fontId="0" fillId="0" borderId="50" xfId="0" applyNumberFormat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0" fillId="5" borderId="52" xfId="0" applyFill="1" applyBorder="1">
      <alignment vertical="center"/>
    </xf>
    <xf numFmtId="0" fontId="0" fillId="5" borderId="52" xfId="0" applyFill="1" applyBorder="1" applyAlignment="1">
      <alignment horizontal="center" vertical="center"/>
    </xf>
    <xf numFmtId="0" fontId="0" fillId="5" borderId="50" xfId="0" applyFill="1" applyBorder="1">
      <alignment vertical="center"/>
    </xf>
    <xf numFmtId="0" fontId="0" fillId="5" borderId="50" xfId="0" applyFill="1" applyBorder="1" applyAlignment="1">
      <alignment horizontal="right" vertical="center"/>
    </xf>
    <xf numFmtId="0" fontId="0" fillId="5" borderId="50" xfId="0" applyFill="1" applyBorder="1" applyAlignment="1">
      <alignment horizontal="center" vertical="center" shrinkToFit="1"/>
    </xf>
    <xf numFmtId="0" fontId="0" fillId="5" borderId="50" xfId="0" applyFill="1" applyBorder="1" applyAlignment="1">
      <alignment vertical="center" shrinkToFit="1"/>
    </xf>
    <xf numFmtId="14" fontId="0" fillId="5" borderId="50" xfId="0" applyNumberFormat="1" applyFill="1" applyBorder="1" applyAlignment="1">
      <alignment vertical="center" shrinkToFit="1"/>
    </xf>
    <xf numFmtId="0" fontId="0" fillId="5" borderId="51" xfId="0" applyFill="1" applyBorder="1" applyAlignment="1">
      <alignment vertical="center" shrinkToFit="1"/>
    </xf>
    <xf numFmtId="49" fontId="0" fillId="5" borderId="50" xfId="0" applyNumberFormat="1" applyFill="1" applyBorder="1" applyAlignment="1">
      <alignment horizontal="right" vertical="center"/>
    </xf>
    <xf numFmtId="49" fontId="0" fillId="0" borderId="50" xfId="0" applyNumberFormat="1" applyBorder="1" applyAlignment="1">
      <alignment horizontal="right" vertical="center"/>
    </xf>
    <xf numFmtId="0" fontId="0" fillId="5" borderId="47" xfId="0" applyFill="1" applyBorder="1">
      <alignment vertical="center"/>
    </xf>
    <xf numFmtId="0" fontId="0" fillId="5" borderId="47" xfId="0" applyFill="1" applyBorder="1" applyAlignment="1">
      <alignment horizontal="center" vertical="center"/>
    </xf>
    <xf numFmtId="0" fontId="0" fillId="5" borderId="48" xfId="0" applyFill="1" applyBorder="1">
      <alignment vertical="center"/>
    </xf>
    <xf numFmtId="0" fontId="0" fillId="5" borderId="48" xfId="0" applyFill="1" applyBorder="1" applyAlignment="1">
      <alignment horizontal="right" vertical="center"/>
    </xf>
    <xf numFmtId="0" fontId="0" fillId="5" borderId="48" xfId="0" applyFill="1" applyBorder="1" applyAlignment="1">
      <alignment horizontal="center" vertical="center" shrinkToFit="1"/>
    </xf>
    <xf numFmtId="0" fontId="0" fillId="5" borderId="48" xfId="0" applyFill="1" applyBorder="1" applyAlignment="1">
      <alignment vertical="center" shrinkToFit="1"/>
    </xf>
    <xf numFmtId="14" fontId="0" fillId="5" borderId="48" xfId="0" applyNumberFormat="1" applyFill="1" applyBorder="1" applyAlignment="1">
      <alignment vertical="center" shrinkToFit="1"/>
    </xf>
    <xf numFmtId="0" fontId="0" fillId="5" borderId="49" xfId="0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48" fillId="0" borderId="54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46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shrinkToFit="1"/>
    </xf>
    <xf numFmtId="0" fontId="47" fillId="0" borderId="20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4" fillId="8" borderId="0" xfId="0" applyFont="1" applyFill="1" applyAlignment="1">
      <alignment horizontal="center" vertical="center"/>
    </xf>
    <xf numFmtId="0" fontId="30" fillId="8" borderId="61" xfId="0" applyFont="1" applyFill="1" applyBorder="1" applyAlignment="1">
      <alignment horizontal="left" vertical="center"/>
    </xf>
    <xf numFmtId="0" fontId="56" fillId="3" borderId="20" xfId="0" applyFont="1" applyFill="1" applyBorder="1" applyAlignment="1">
      <alignment horizontal="center" vertical="center"/>
    </xf>
    <xf numFmtId="0" fontId="56" fillId="3" borderId="55" xfId="0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horizontal="center" vertical="center"/>
    </xf>
    <xf numFmtId="0" fontId="32" fillId="8" borderId="40" xfId="0" applyFont="1" applyFill="1" applyBorder="1" applyAlignment="1">
      <alignment horizontal="center" vertical="center"/>
    </xf>
    <xf numFmtId="0" fontId="30" fillId="3" borderId="44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56" fillId="3" borderId="4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/>
    </xf>
    <xf numFmtId="0" fontId="56" fillId="3" borderId="45" xfId="0" applyFont="1" applyFill="1" applyBorder="1" applyAlignment="1">
      <alignment horizontal="center" vertical="center"/>
    </xf>
    <xf numFmtId="0" fontId="30" fillId="8" borderId="29" xfId="0" applyFont="1" applyFill="1" applyBorder="1" applyAlignment="1">
      <alignment horizontal="distributed" vertical="center" wrapText="1" indent="1"/>
    </xf>
    <xf numFmtId="0" fontId="30" fillId="8" borderId="12" xfId="0" applyFont="1" applyFill="1" applyBorder="1" applyAlignment="1">
      <alignment horizontal="distributed" vertical="center" indent="1"/>
    </xf>
    <xf numFmtId="0" fontId="30" fillId="8" borderId="13" xfId="0" applyFont="1" applyFill="1" applyBorder="1" applyAlignment="1">
      <alignment horizontal="distributed" vertical="center" indent="1"/>
    </xf>
    <xf numFmtId="0" fontId="30" fillId="8" borderId="1" xfId="0" applyFont="1" applyFill="1" applyBorder="1" applyAlignment="1">
      <alignment horizontal="distributed" vertical="center" indent="1"/>
    </xf>
    <xf numFmtId="0" fontId="30" fillId="8" borderId="1" xfId="0" applyFont="1" applyFill="1" applyBorder="1" applyAlignment="1" applyProtection="1">
      <alignment horizontal="center" vertical="center"/>
      <protection locked="0"/>
    </xf>
    <xf numFmtId="0" fontId="30" fillId="8" borderId="44" xfId="0" applyFont="1" applyFill="1" applyBorder="1" applyAlignment="1">
      <alignment horizontal="center" vertical="center"/>
    </xf>
    <xf numFmtId="0" fontId="30" fillId="8" borderId="6" xfId="0" applyFont="1" applyFill="1" applyBorder="1" applyAlignment="1">
      <alignment horizontal="center" vertical="center"/>
    </xf>
    <xf numFmtId="0" fontId="30" fillId="8" borderId="9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right" vertical="center"/>
    </xf>
    <xf numFmtId="0" fontId="32" fillId="8" borderId="17" xfId="0" applyFont="1" applyFill="1" applyBorder="1" applyAlignment="1">
      <alignment horizontal="right" vertical="center"/>
    </xf>
    <xf numFmtId="0" fontId="32" fillId="8" borderId="8" xfId="0" applyFont="1" applyFill="1" applyBorder="1" applyAlignment="1">
      <alignment horizontal="right"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55" fillId="3" borderId="58" xfId="0" applyFont="1" applyFill="1" applyBorder="1" applyAlignment="1">
      <alignment horizontal="center" vertical="center"/>
    </xf>
    <xf numFmtId="0" fontId="55" fillId="3" borderId="60" xfId="0" applyFont="1" applyFill="1" applyBorder="1" applyAlignment="1">
      <alignment horizontal="center" vertical="center"/>
    </xf>
    <xf numFmtId="0" fontId="55" fillId="3" borderId="59" xfId="0" applyFont="1" applyFill="1" applyBorder="1" applyAlignment="1">
      <alignment horizontal="center" vertical="center"/>
    </xf>
    <xf numFmtId="0" fontId="27" fillId="8" borderId="41" xfId="0" applyFont="1" applyFill="1" applyBorder="1" applyAlignment="1">
      <alignment horizontal="distributed" vertical="center" indent="1"/>
    </xf>
    <xf numFmtId="0" fontId="27" fillId="8" borderId="1" xfId="0" applyFont="1" applyFill="1" applyBorder="1" applyAlignment="1">
      <alignment horizontal="distributed" vertical="center" indent="1"/>
    </xf>
    <xf numFmtId="0" fontId="30" fillId="8" borderId="1" xfId="0" applyFont="1" applyFill="1" applyBorder="1" applyAlignment="1">
      <alignment horizontal="distributed" vertical="center"/>
    </xf>
    <xf numFmtId="0" fontId="27" fillId="8" borderId="29" xfId="0" applyFont="1" applyFill="1" applyBorder="1" applyAlignment="1">
      <alignment horizontal="distributed" vertical="center" wrapText="1" indent="1"/>
    </xf>
    <xf numFmtId="0" fontId="27" fillId="8" borderId="12" xfId="0" applyFont="1" applyFill="1" applyBorder="1" applyAlignment="1">
      <alignment horizontal="distributed" vertical="center" wrapText="1" indent="1"/>
    </xf>
    <xf numFmtId="0" fontId="27" fillId="8" borderId="13" xfId="0" applyFont="1" applyFill="1" applyBorder="1" applyAlignment="1">
      <alignment horizontal="distributed" vertical="center" wrapText="1" indent="1"/>
    </xf>
    <xf numFmtId="0" fontId="27" fillId="8" borderId="42" xfId="0" applyFont="1" applyFill="1" applyBorder="1" applyAlignment="1">
      <alignment horizontal="distributed" vertical="center" wrapText="1" indent="1"/>
    </xf>
    <xf numFmtId="0" fontId="27" fillId="8" borderId="0" xfId="0" applyFont="1" applyFill="1" applyAlignment="1">
      <alignment horizontal="distributed" vertical="center" wrapText="1" indent="1"/>
    </xf>
    <xf numFmtId="0" fontId="27" fillId="8" borderId="43" xfId="0" applyFont="1" applyFill="1" applyBorder="1" applyAlignment="1">
      <alignment horizontal="distributed" vertical="center" wrapText="1" indent="1"/>
    </xf>
    <xf numFmtId="0" fontId="30" fillId="8" borderId="0" xfId="0" applyFont="1" applyFill="1" applyAlignment="1">
      <alignment horizontal="right" vertical="center"/>
    </xf>
    <xf numFmtId="0" fontId="31" fillId="8" borderId="0" xfId="0" applyFont="1" applyFill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30" fillId="8" borderId="11" xfId="0" applyFont="1" applyFill="1" applyBorder="1" applyAlignment="1">
      <alignment horizontal="distributed" vertical="center" indent="1"/>
    </xf>
    <xf numFmtId="0" fontId="30" fillId="8" borderId="11" xfId="0" applyFont="1" applyFill="1" applyBorder="1" applyAlignment="1" applyProtection="1">
      <alignment horizontal="center" vertical="center"/>
      <protection locked="0"/>
    </xf>
    <xf numFmtId="0" fontId="27" fillId="8" borderId="41" xfId="0" applyFont="1" applyFill="1" applyBorder="1" applyAlignment="1">
      <alignment horizontal="distributed" vertical="center" wrapText="1" indent="1"/>
    </xf>
    <xf numFmtId="0" fontId="30" fillId="8" borderId="39" xfId="0" applyFont="1" applyFill="1" applyBorder="1" applyAlignment="1">
      <alignment horizontal="distributed" vertical="center" indent="1"/>
    </xf>
    <xf numFmtId="0" fontId="30" fillId="8" borderId="41" xfId="0" applyFont="1" applyFill="1" applyBorder="1" applyAlignment="1">
      <alignment horizontal="distributed" vertical="center" indent="1"/>
    </xf>
    <xf numFmtId="0" fontId="30" fillId="8" borderId="4" xfId="0" applyFont="1" applyFill="1" applyBorder="1" applyAlignment="1" applyProtection="1">
      <alignment horizontal="center" vertical="center"/>
      <protection locked="0"/>
    </xf>
    <xf numFmtId="0" fontId="30" fillId="8" borderId="6" xfId="0" applyFont="1" applyFill="1" applyBorder="1" applyAlignment="1" applyProtection="1">
      <alignment horizontal="center" vertical="center"/>
      <protection locked="0"/>
    </xf>
    <xf numFmtId="0" fontId="30" fillId="8" borderId="9" xfId="0" applyFont="1" applyFill="1" applyBorder="1" applyAlignment="1" applyProtection="1">
      <alignment horizontal="center" vertical="center"/>
      <protection locked="0"/>
    </xf>
    <xf numFmtId="0" fontId="30" fillId="8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9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distributed" vertical="center" indent="1"/>
    </xf>
    <xf numFmtId="0" fontId="27" fillId="8" borderId="0" xfId="0" applyFont="1" applyFill="1" applyAlignment="1">
      <alignment horizontal="distributed" vertical="center" indent="1"/>
    </xf>
    <xf numFmtId="0" fontId="29" fillId="8" borderId="18" xfId="0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8" borderId="43" xfId="0" applyFont="1" applyFill="1" applyBorder="1" applyAlignment="1">
      <alignment horizontal="center" vertical="center"/>
    </xf>
    <xf numFmtId="3" fontId="29" fillId="8" borderId="4" xfId="0" applyNumberFormat="1" applyFont="1" applyFill="1" applyBorder="1" applyAlignment="1">
      <alignment horizontal="right" vertical="center"/>
    </xf>
    <xf numFmtId="3" fontId="29" fillId="8" borderId="6" xfId="0" applyNumberFormat="1" applyFont="1" applyFill="1" applyBorder="1" applyAlignment="1">
      <alignment horizontal="right" vertical="center"/>
    </xf>
    <xf numFmtId="0" fontId="62" fillId="8" borderId="1" xfId="0" applyFont="1" applyFill="1" applyBorder="1" applyAlignment="1">
      <alignment horizontal="center" vertical="center"/>
    </xf>
    <xf numFmtId="0" fontId="29" fillId="8" borderId="7" xfId="0" applyFont="1" applyFill="1" applyBorder="1" applyAlignment="1" applyProtection="1">
      <alignment horizontal="center" vertical="center" wrapText="1"/>
      <protection locked="0"/>
    </xf>
    <xf numFmtId="0" fontId="29" fillId="8" borderId="12" xfId="0" applyFont="1" applyFill="1" applyBorder="1" applyAlignment="1" applyProtection="1">
      <alignment horizontal="center" vertical="center" wrapText="1"/>
      <protection locked="0"/>
    </xf>
    <xf numFmtId="0" fontId="29" fillId="8" borderId="13" xfId="0" applyFont="1" applyFill="1" applyBorder="1" applyAlignment="1" applyProtection="1">
      <alignment horizontal="center" vertical="center" wrapText="1"/>
      <protection locked="0"/>
    </xf>
    <xf numFmtId="0" fontId="29" fillId="8" borderId="14" xfId="0" applyFont="1" applyFill="1" applyBorder="1" applyAlignment="1" applyProtection="1">
      <alignment horizontal="center" vertical="center" wrapText="1"/>
      <protection locked="0"/>
    </xf>
    <xf numFmtId="0" fontId="29" fillId="8" borderId="2" xfId="0" applyFont="1" applyFill="1" applyBorder="1" applyAlignment="1" applyProtection="1">
      <alignment horizontal="center" vertical="center" wrapText="1"/>
      <protection locked="0"/>
    </xf>
    <xf numFmtId="0" fontId="29" fillId="8" borderId="16" xfId="0" applyFont="1" applyFill="1" applyBorder="1" applyAlignment="1" applyProtection="1">
      <alignment horizontal="center" vertical="center" wrapText="1"/>
      <protection locked="0"/>
    </xf>
    <xf numFmtId="0" fontId="26" fillId="8" borderId="2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distributed" vertical="center" indent="1"/>
    </xf>
    <xf numFmtId="0" fontId="27" fillId="8" borderId="12" xfId="0" applyFont="1" applyFill="1" applyBorder="1" applyAlignment="1">
      <alignment horizontal="distributed" vertical="center" indent="1"/>
    </xf>
    <xf numFmtId="0" fontId="29" fillId="8" borderId="7" xfId="0" applyFont="1" applyFill="1" applyBorder="1" applyAlignment="1">
      <alignment horizontal="center" vertical="center"/>
    </xf>
    <xf numFmtId="0" fontId="29" fillId="8" borderId="12" xfId="0" applyFont="1" applyFill="1" applyBorder="1" applyAlignment="1">
      <alignment horizontal="center" vertical="center"/>
    </xf>
    <xf numFmtId="0" fontId="29" fillId="8" borderId="13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distributed" vertical="center" indent="1"/>
    </xf>
    <xf numFmtId="0" fontId="27" fillId="8" borderId="2" xfId="0" applyFont="1" applyFill="1" applyBorder="1" applyAlignment="1">
      <alignment horizontal="distributed" vertical="center" indent="1"/>
    </xf>
    <xf numFmtId="0" fontId="29" fillId="8" borderId="14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6" xfId="0" applyFont="1" applyFill="1" applyBorder="1" applyAlignment="1">
      <alignment horizontal="center" vertical="center"/>
    </xf>
    <xf numFmtId="3" fontId="29" fillId="8" borderId="14" xfId="0" applyNumberFormat="1" applyFont="1" applyFill="1" applyBorder="1" applyAlignment="1">
      <alignment horizontal="right" vertical="center"/>
    </xf>
    <xf numFmtId="3" fontId="29" fillId="8" borderId="2" xfId="0" applyNumberFormat="1" applyFont="1" applyFill="1" applyBorder="1" applyAlignment="1">
      <alignment horizontal="right" vertical="center"/>
    </xf>
    <xf numFmtId="0" fontId="27" fillId="8" borderId="4" xfId="0" applyFont="1" applyFill="1" applyBorder="1" applyAlignment="1">
      <alignment horizontal="distributed" vertical="center" indent="1"/>
    </xf>
    <xf numFmtId="0" fontId="27" fillId="8" borderId="6" xfId="0" applyFont="1" applyFill="1" applyBorder="1" applyAlignment="1">
      <alignment horizontal="distributed" vertical="center" indent="1"/>
    </xf>
    <xf numFmtId="0" fontId="29" fillId="8" borderId="4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center" vertical="center"/>
    </xf>
    <xf numFmtId="0" fontId="27" fillId="8" borderId="4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9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left" vertical="center" wrapText="1"/>
    </xf>
    <xf numFmtId="0" fontId="30" fillId="8" borderId="0" xfId="0" applyFont="1" applyFill="1" applyAlignment="1">
      <alignment horizontal="left" vertical="center"/>
    </xf>
    <xf numFmtId="0" fontId="30" fillId="8" borderId="0" xfId="0" applyFont="1" applyFill="1">
      <alignment vertical="center"/>
    </xf>
    <xf numFmtId="0" fontId="37" fillId="0" borderId="0" xfId="0" applyFont="1" applyAlignment="1">
      <alignment horizontal="left" vertical="center"/>
    </xf>
    <xf numFmtId="0" fontId="35" fillId="0" borderId="12" xfId="0" applyFont="1" applyBorder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24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left"/>
    </xf>
    <xf numFmtId="0" fontId="3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179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5" fillId="0" borderId="0" xfId="0" applyFont="1" applyAlignment="1">
      <alignment horizontal="center" vertical="center"/>
    </xf>
    <xf numFmtId="176" fontId="30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180" fontId="30" fillId="0" borderId="2" xfId="0" applyNumberFormat="1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12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right" vertical="center"/>
    </xf>
    <xf numFmtId="176" fontId="27" fillId="0" borderId="0" xfId="0" applyNumberFormat="1" applyFont="1" applyAlignment="1">
      <alignment horizontal="right" vertical="center"/>
    </xf>
    <xf numFmtId="0" fontId="27" fillId="0" borderId="4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7" fillId="0" borderId="0" xfId="1" applyFont="1" applyAlignment="1">
      <alignment horizontal="right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9" xfId="1" applyFont="1" applyFill="1" applyBorder="1" applyAlignment="1">
      <alignment horizontal="center" vertical="center"/>
    </xf>
    <xf numFmtId="180" fontId="27" fillId="0" borderId="0" xfId="1" applyNumberFormat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30" fillId="0" borderId="0" xfId="0" applyFont="1" applyAlignment="1">
      <alignment horizontal="right" vertical="center" shrinkToFit="1"/>
    </xf>
    <xf numFmtId="0" fontId="27" fillId="3" borderId="7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180" fontId="30" fillId="0" borderId="2" xfId="0" applyNumberFormat="1" applyFont="1" applyBorder="1" applyAlignment="1">
      <alignment horizontal="left" vertical="center"/>
    </xf>
    <xf numFmtId="0" fontId="27" fillId="2" borderId="12" xfId="0" applyFont="1" applyFill="1" applyBorder="1" applyAlignment="1">
      <alignment horizontal="right" vertical="center"/>
    </xf>
    <xf numFmtId="0" fontId="27" fillId="0" borderId="2" xfId="0" applyFont="1" applyBorder="1" applyAlignment="1">
      <alignment horizontal="left" vertical="center"/>
    </xf>
    <xf numFmtId="176" fontId="2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</cellXfs>
  <cellStyles count="4">
    <cellStyle name="ハイパーリンク" xfId="2" builtinId="8"/>
    <cellStyle name="桁区切り" xfId="3" builtinId="6"/>
    <cellStyle name="標準" xfId="0" builtinId="0"/>
    <cellStyle name="標準 2" xfId="1" xr:uid="{00000000-0005-0000-0000-000002000000}"/>
  </cellStyles>
  <dxfs count="219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numFmt numFmtId="182" formatCode="&quot;令和元年&quot;m&quot;月&quot;d&quot;日&quot;"/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numFmt numFmtId="182" formatCode="&quot;令和元年&quot;m&quot;月&quot;d&quot;日&quot;"/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numFmt numFmtId="182" formatCode="&quot;令和元年&quot;m&quot;月&quot;d&quot;日&quot;"/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numFmt numFmtId="182" formatCode="&quot;令和元年&quot;m&quot;月&quot;d&quot;日&quot;"/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b/>
        <i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hyperlink" Target="#'20.&#21331;&#29699;&#65288;&#22766;&#24180;&#65289;'!A1"/><Relationship Id="rId18" Type="http://schemas.openxmlformats.org/officeDocument/2006/relationships/hyperlink" Target="#'31.&#21091;&#36947;&#65288;&#38738;&#24180;&#30007;&#23376;&#65289;'!A1"/><Relationship Id="rId26" Type="http://schemas.openxmlformats.org/officeDocument/2006/relationships/hyperlink" Target="#'39.&#12477;&#12501;&#12488;&#12508;&#12540;&#12523;&#65288;&#19968;&#33324;&#30007;&#23376;&#65289;'!A1"/><Relationship Id="rId39" Type="http://schemas.openxmlformats.org/officeDocument/2006/relationships/hyperlink" Target="#'14.&#12496;&#12524;&#12540;&#65288;&#38738;&#24180;&#22899;&#23376;&#65289;'!A1"/><Relationship Id="rId21" Type="http://schemas.openxmlformats.org/officeDocument/2006/relationships/hyperlink" Target="#'34.&#24339;&#36947;&#65288;&#19968;&#33324;&#22899;&#23376;&#65289;'!A1"/><Relationship Id="rId34" Type="http://schemas.openxmlformats.org/officeDocument/2006/relationships/hyperlink" Target="#'25.&#12496;&#12489;&#65288;&#22766;&#24180;&#22899;&#23376;&#65289;'!A1"/><Relationship Id="rId42" Type="http://schemas.openxmlformats.org/officeDocument/2006/relationships/hyperlink" Target="#'0.&#24441;&#21729;&#21517;&#31807;'!A1"/><Relationship Id="rId7" Type="http://schemas.openxmlformats.org/officeDocument/2006/relationships/hyperlink" Target="#'9.&#12496;&#12473;&#12465;&#12308;&#38738;&#24180;&#30007;&#23376;&#12309; '!A1"/><Relationship Id="rId2" Type="http://schemas.openxmlformats.org/officeDocument/2006/relationships/hyperlink" Target="#'4.&#38520;&#19978;&#65288;&#38738;&#24180;&#12539;&#12522;&#12524;&#12540;&#65289;'!A1"/><Relationship Id="rId16" Type="http://schemas.openxmlformats.org/officeDocument/2006/relationships/hyperlink" Target="#'29.&#21091;&#36947;&#65288;&#19968;&#33324;&#30007;&#23376;&#65289; '!A1"/><Relationship Id="rId29" Type="http://schemas.openxmlformats.org/officeDocument/2006/relationships/hyperlink" Target="#'42.&#31354;&#25163;&#36947;&#65288;&#22899;&#23376;&#65289;'!A1"/><Relationship Id="rId1" Type="http://schemas.openxmlformats.org/officeDocument/2006/relationships/hyperlink" Target="#'3.&#38520;&#19978;&#65288;&#19968;&#33324;&#65289;'!A1"/><Relationship Id="rId6" Type="http://schemas.openxmlformats.org/officeDocument/2006/relationships/hyperlink" Target="#'8.&#12496;&#12473;&#12465;&#12308;&#19968;&#33324;&#22899;&#23376;&#12309;'!A1"/><Relationship Id="rId11" Type="http://schemas.openxmlformats.org/officeDocument/2006/relationships/hyperlink" Target="#'18.&#21331;&#29699;&#65288;&#19968;&#33324;&#65289;'!A1"/><Relationship Id="rId24" Type="http://schemas.openxmlformats.org/officeDocument/2006/relationships/hyperlink" Target="#'37.&#30456;&#25778;&#65288;&#38738;&#24180;&#30007;&#23376;&#65289;'!A1"/><Relationship Id="rId32" Type="http://schemas.openxmlformats.org/officeDocument/2006/relationships/hyperlink" Target="#'23.&#12496;&#12489;&#65288;&#38738;&#24180;&#65289;'!A1"/><Relationship Id="rId37" Type="http://schemas.openxmlformats.org/officeDocument/2006/relationships/hyperlink" Target="#'12.&#12496;&#12524;&#12540;&#65288;&#19968;&#33324;&#22899;&#23376;&#65289;'!A1"/><Relationship Id="rId40" Type="http://schemas.openxmlformats.org/officeDocument/2006/relationships/hyperlink" Target="#'15.&#12496;&#12524;&#12540;&#65288;&#22766;&#24180;&#22899;&#23376;&#65289;'!A1"/><Relationship Id="rId45" Type="http://schemas.openxmlformats.org/officeDocument/2006/relationships/hyperlink" Target="#&#20316;&#25104;&#21450;&#12403;&#30003;&#36796;&#35201;&#38936;!A1"/><Relationship Id="rId5" Type="http://schemas.openxmlformats.org/officeDocument/2006/relationships/hyperlink" Target="#'7.&#12496;&#12473;&#12465;&#12308;&#19968;&#33324;&#30007;&#23376;&#12309;'!A1"/><Relationship Id="rId15" Type="http://schemas.openxmlformats.org/officeDocument/2006/relationships/hyperlink" Target="#'28.&#26580;&#36947;&#65288;&#38738;&#24180;&#30007;&#23376;&#65289;'!A1"/><Relationship Id="rId23" Type="http://schemas.openxmlformats.org/officeDocument/2006/relationships/hyperlink" Target="#'36.&#30456;&#25778;&#65288;&#19968;&#33324;&#30007;&#23376;&#65289;'!A1"/><Relationship Id="rId28" Type="http://schemas.openxmlformats.org/officeDocument/2006/relationships/hyperlink" Target="#'41.&#31354;&#25163;&#36947;&#65288;&#22766;&#24180;&#30007;&#23376;&#65289;'!A1"/><Relationship Id="rId36" Type="http://schemas.openxmlformats.org/officeDocument/2006/relationships/hyperlink" Target="#'11&#12496;&#12524;&#12540;&#65288;&#19968;&#33324;&#30007;&#23376;&#65289;'!A1"/><Relationship Id="rId10" Type="http://schemas.openxmlformats.org/officeDocument/2006/relationships/hyperlink" Target="#'17.&#12477;&#12501;&#12488;&#12486;&#12491;&#12473;&#65288;&#22766;&#24180;&#65289;'!A1"/><Relationship Id="rId19" Type="http://schemas.openxmlformats.org/officeDocument/2006/relationships/hyperlink" Target="#'32.&#21091;&#36947;&#65288;&#38738;&#24180;&#22899;&#23376;&#65289;'!A1"/><Relationship Id="rId31" Type="http://schemas.openxmlformats.org/officeDocument/2006/relationships/hyperlink" Target="#'22.&#12496;&#12489;&#65288;&#19968;&#33324;&#22899;&#23376;&#65289;'!A1"/><Relationship Id="rId44" Type="http://schemas.openxmlformats.org/officeDocument/2006/relationships/hyperlink" Target="#'43.&#12486;&#12491;&#12473;'!A1"/><Relationship Id="rId4" Type="http://schemas.openxmlformats.org/officeDocument/2006/relationships/hyperlink" Target="#'6.&#38520;&#19978;&#65288;&#22766;&#24180;&#22899;&#23376;&#65289;'!A1"/><Relationship Id="rId9" Type="http://schemas.openxmlformats.org/officeDocument/2006/relationships/hyperlink" Target="#'16.&#12477;&#12501;&#12488;&#12486;&#12491;&#12473;&#65288;&#19968;&#33324;&#65289;'!A1"/><Relationship Id="rId14" Type="http://schemas.openxmlformats.org/officeDocument/2006/relationships/hyperlink" Target="#'27.&#26580;&#36947;&#65288;&#19968;&#33324;&#30007;&#23376;&#65289;'!A1"/><Relationship Id="rId22" Type="http://schemas.openxmlformats.org/officeDocument/2006/relationships/hyperlink" Target="#'35.&#24339;&#36947;&#65288;&#38738;&#24180;&#65289;'!A1"/><Relationship Id="rId27" Type="http://schemas.openxmlformats.org/officeDocument/2006/relationships/hyperlink" Target="#'40.&#31354;&#25163;&#36947;&#65288;&#30007;&#23376;&#65289;'!A1"/><Relationship Id="rId30" Type="http://schemas.openxmlformats.org/officeDocument/2006/relationships/hyperlink" Target="#'21.&#12496;&#12489;&#65288;&#19968;&#33324;&#30007;&#23376;&#65289;'!A1"/><Relationship Id="rId35" Type="http://schemas.openxmlformats.org/officeDocument/2006/relationships/hyperlink" Target="#'26.&#12496;&#12489;&#65288;&#28151;&#25104;&#65289;'!A1"/><Relationship Id="rId43" Type="http://schemas.openxmlformats.org/officeDocument/2006/relationships/hyperlink" Target="#'1.&#21442;&#21152;&#20154;&#21729;'!A1"/><Relationship Id="rId8" Type="http://schemas.openxmlformats.org/officeDocument/2006/relationships/hyperlink" Target="#'10.&#12496;&#12473;&#12465;&#12308;&#38738;&#24180;&#22899;&#23376;&#12309;'!A1"/><Relationship Id="rId3" Type="http://schemas.openxmlformats.org/officeDocument/2006/relationships/hyperlink" Target="#'5.&#38520;&#19978;&#65288;&#22766;&#24180;&#30007;&#23376;&#65289;'!A1"/><Relationship Id="rId12" Type="http://schemas.openxmlformats.org/officeDocument/2006/relationships/hyperlink" Target="#'19.&#21331;&#29699;&#65288;&#38738;&#24180;&#65289;'!A1"/><Relationship Id="rId17" Type="http://schemas.openxmlformats.org/officeDocument/2006/relationships/hyperlink" Target="#'30.&#21091;&#36947;&#65288;&#19968;&#33324;&#22899;&#23376;&#65289;'!A1"/><Relationship Id="rId25" Type="http://schemas.openxmlformats.org/officeDocument/2006/relationships/hyperlink" Target="#'38.&#30456;&#25778;&#65288;&#20491;&#20154;&#25126;&#65289;'!A1"/><Relationship Id="rId33" Type="http://schemas.openxmlformats.org/officeDocument/2006/relationships/hyperlink" Target="#'24.&#12496;&#12489;&#65288;&#22766;&#24180;&#30007;&#23376;&#65289;'!A1"/><Relationship Id="rId38" Type="http://schemas.openxmlformats.org/officeDocument/2006/relationships/hyperlink" Target="#'13.&#12496;&#12524;&#12540;&#65288;&#38738;&#24180;&#30007;&#23376;&#65289;'!A1"/><Relationship Id="rId20" Type="http://schemas.openxmlformats.org/officeDocument/2006/relationships/hyperlink" Target="#'33.&#24339;&#36947;&#65288;&#19968;&#33324;&#30007;&#23376;&#65289;'!A1"/><Relationship Id="rId41" Type="http://schemas.openxmlformats.org/officeDocument/2006/relationships/hyperlink" Target="#'2.&#21442;&#21152;&#26009;&#20869;&#35379;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12371;&#12385;&#12425;&#12363;&#12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38100</xdr:rowOff>
    </xdr:from>
    <xdr:to>
      <xdr:col>8</xdr:col>
      <xdr:colOff>38100</xdr:colOff>
      <xdr:row>0</xdr:row>
      <xdr:rowOff>38100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F2F465F-D33E-10C1-FFDA-E972F72A1026}"/>
            </a:ext>
          </a:extLst>
        </xdr:cNvPr>
        <xdr:cNvCxnSpPr/>
      </xdr:nvCxnSpPr>
      <xdr:spPr>
        <a:xfrm>
          <a:off x="25400" y="38100"/>
          <a:ext cx="62738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10</xdr:row>
      <xdr:rowOff>12700</xdr:rowOff>
    </xdr:from>
    <xdr:to>
      <xdr:col>8</xdr:col>
      <xdr:colOff>38100</xdr:colOff>
      <xdr:row>10</xdr:row>
      <xdr:rowOff>12700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BAFBF9D-E216-0547-8B79-8A44B99479B1}"/>
            </a:ext>
          </a:extLst>
        </xdr:cNvPr>
        <xdr:cNvCxnSpPr/>
      </xdr:nvCxnSpPr>
      <xdr:spPr>
        <a:xfrm>
          <a:off x="25400" y="2070100"/>
          <a:ext cx="62738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20</xdr:row>
      <xdr:rowOff>12700</xdr:rowOff>
    </xdr:from>
    <xdr:to>
      <xdr:col>8</xdr:col>
      <xdr:colOff>38100</xdr:colOff>
      <xdr:row>20</xdr:row>
      <xdr:rowOff>12700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4F33B67-8D89-5E40-B73B-AFFF49A57F5A}"/>
            </a:ext>
          </a:extLst>
        </xdr:cNvPr>
        <xdr:cNvCxnSpPr/>
      </xdr:nvCxnSpPr>
      <xdr:spPr>
        <a:xfrm>
          <a:off x="25400" y="4127500"/>
          <a:ext cx="62738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30</xdr:row>
      <xdr:rowOff>12700</xdr:rowOff>
    </xdr:from>
    <xdr:to>
      <xdr:col>8</xdr:col>
      <xdr:colOff>38100</xdr:colOff>
      <xdr:row>30</xdr:row>
      <xdr:rowOff>12700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981D13E-45B4-D347-81E6-EE0934832D8D}"/>
            </a:ext>
          </a:extLst>
        </xdr:cNvPr>
        <xdr:cNvCxnSpPr/>
      </xdr:nvCxnSpPr>
      <xdr:spPr>
        <a:xfrm>
          <a:off x="25400" y="6184900"/>
          <a:ext cx="62738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40</xdr:row>
      <xdr:rowOff>12700</xdr:rowOff>
    </xdr:from>
    <xdr:to>
      <xdr:col>8</xdr:col>
      <xdr:colOff>38100</xdr:colOff>
      <xdr:row>40</xdr:row>
      <xdr:rowOff>12700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EB02ED8-D2FB-C54F-A5A0-A8232A185ACE}"/>
            </a:ext>
          </a:extLst>
        </xdr:cNvPr>
        <xdr:cNvCxnSpPr/>
      </xdr:nvCxnSpPr>
      <xdr:spPr>
        <a:xfrm>
          <a:off x="25400" y="8242300"/>
          <a:ext cx="62738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48</xdr:row>
      <xdr:rowOff>203200</xdr:rowOff>
    </xdr:from>
    <xdr:to>
      <xdr:col>8</xdr:col>
      <xdr:colOff>12700</xdr:colOff>
      <xdr:row>48</xdr:row>
      <xdr:rowOff>203200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C69F1BB-83E8-4346-A62A-178685ED744F}"/>
            </a:ext>
          </a:extLst>
        </xdr:cNvPr>
        <xdr:cNvCxnSpPr/>
      </xdr:nvCxnSpPr>
      <xdr:spPr>
        <a:xfrm>
          <a:off x="0" y="10287000"/>
          <a:ext cx="62738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57</xdr:row>
      <xdr:rowOff>190500</xdr:rowOff>
    </xdr:from>
    <xdr:to>
      <xdr:col>8</xdr:col>
      <xdr:colOff>12700</xdr:colOff>
      <xdr:row>57</xdr:row>
      <xdr:rowOff>190500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380D1C2-AAC9-8941-8C88-52C846285D2C}"/>
            </a:ext>
          </a:extLst>
        </xdr:cNvPr>
        <xdr:cNvCxnSpPr/>
      </xdr:nvCxnSpPr>
      <xdr:spPr>
        <a:xfrm>
          <a:off x="0" y="12903200"/>
          <a:ext cx="70866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66</xdr:row>
      <xdr:rowOff>203200</xdr:rowOff>
    </xdr:from>
    <xdr:to>
      <xdr:col>8</xdr:col>
      <xdr:colOff>50800</xdr:colOff>
      <xdr:row>66</xdr:row>
      <xdr:rowOff>203200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79E41FC-5AC1-D9E5-7F13-AF6114F89B12}"/>
            </a:ext>
          </a:extLst>
        </xdr:cNvPr>
        <xdr:cNvCxnSpPr/>
      </xdr:nvCxnSpPr>
      <xdr:spPr>
        <a:xfrm>
          <a:off x="38100" y="15544800"/>
          <a:ext cx="7086600" cy="0"/>
        </a:xfrm>
        <a:prstGeom prst="line">
          <a:avLst/>
        </a:prstGeom>
        <a:ln w="19050"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</xdr:row>
      <xdr:rowOff>101600</xdr:rowOff>
    </xdr:from>
    <xdr:to>
      <xdr:col>11</xdr:col>
      <xdr:colOff>787400</xdr:colOff>
      <xdr:row>3</xdr:row>
      <xdr:rowOff>127000</xdr:rowOff>
    </xdr:to>
    <xdr:sp macro="[0]!Mens" textlink="">
      <xdr:nvSpPr>
        <xdr:cNvPr id="4" name="角丸四角形 3">
          <a:extLst>
            <a:ext uri="{FF2B5EF4-FFF2-40B4-BE49-F238E27FC236}">
              <a16:creationId xmlns:a16="http://schemas.microsoft.com/office/drawing/2014/main" id="{474672C0-88D6-535D-AE72-315E599B1ACC}"/>
            </a:ext>
          </a:extLst>
        </xdr:cNvPr>
        <xdr:cNvSpPr/>
      </xdr:nvSpPr>
      <xdr:spPr>
        <a:xfrm>
          <a:off x="8763000" y="292100"/>
          <a:ext cx="1574800" cy="4953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男子小票印刷</a:t>
          </a:r>
        </a:p>
      </xdr:txBody>
    </xdr:sp>
    <xdr:clientData/>
  </xdr:twoCellAnchor>
  <xdr:twoCellAnchor>
    <xdr:from>
      <xdr:col>10</xdr:col>
      <xdr:colOff>38100</xdr:colOff>
      <xdr:row>3</xdr:row>
      <xdr:rowOff>317500</xdr:rowOff>
    </xdr:from>
    <xdr:to>
      <xdr:col>11</xdr:col>
      <xdr:colOff>787400</xdr:colOff>
      <xdr:row>6</xdr:row>
      <xdr:rowOff>50800</xdr:rowOff>
    </xdr:to>
    <xdr:sp macro="[0]!Womens" textlink="">
      <xdr:nvSpPr>
        <xdr:cNvPr id="11" name="角丸四角形 10">
          <a:extLst>
            <a:ext uri="{FF2B5EF4-FFF2-40B4-BE49-F238E27FC236}">
              <a16:creationId xmlns:a16="http://schemas.microsoft.com/office/drawing/2014/main" id="{6CF4CC33-D9C2-484A-B8FA-5AC3AE543BDE}"/>
            </a:ext>
          </a:extLst>
        </xdr:cNvPr>
        <xdr:cNvSpPr/>
      </xdr:nvSpPr>
      <xdr:spPr>
        <a:xfrm>
          <a:off x="8763000" y="977900"/>
          <a:ext cx="1574800" cy="4953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女子小票印刷</a:t>
          </a:r>
        </a:p>
      </xdr:txBody>
    </xdr:sp>
    <xdr:clientData/>
  </xdr:twoCellAnchor>
  <xdr:twoCellAnchor>
    <xdr:from>
      <xdr:col>10</xdr:col>
      <xdr:colOff>63500</xdr:colOff>
      <xdr:row>7</xdr:row>
      <xdr:rowOff>25400</xdr:rowOff>
    </xdr:from>
    <xdr:to>
      <xdr:col>11</xdr:col>
      <xdr:colOff>812800</xdr:colOff>
      <xdr:row>10</xdr:row>
      <xdr:rowOff>101600</xdr:rowOff>
    </xdr:to>
    <xdr:sp macro="[0]!Mens400R" textlink="">
      <xdr:nvSpPr>
        <xdr:cNvPr id="12" name="角丸四角形 11">
          <a:extLst>
            <a:ext uri="{FF2B5EF4-FFF2-40B4-BE49-F238E27FC236}">
              <a16:creationId xmlns:a16="http://schemas.microsoft.com/office/drawing/2014/main" id="{D9B93050-BD02-0C47-9C67-0941AF0F6193}"/>
            </a:ext>
          </a:extLst>
        </xdr:cNvPr>
        <xdr:cNvSpPr/>
      </xdr:nvSpPr>
      <xdr:spPr>
        <a:xfrm>
          <a:off x="8788400" y="1663700"/>
          <a:ext cx="1574800" cy="4953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男子リレー印刷</a:t>
          </a:r>
        </a:p>
      </xdr:txBody>
    </xdr:sp>
    <xdr:clientData/>
  </xdr:twoCellAnchor>
  <xdr:twoCellAnchor>
    <xdr:from>
      <xdr:col>10</xdr:col>
      <xdr:colOff>76200</xdr:colOff>
      <xdr:row>11</xdr:row>
      <xdr:rowOff>101600</xdr:rowOff>
    </xdr:from>
    <xdr:to>
      <xdr:col>12</xdr:col>
      <xdr:colOff>0</xdr:colOff>
      <xdr:row>13</xdr:row>
      <xdr:rowOff>127000</xdr:rowOff>
    </xdr:to>
    <xdr:sp macro="[0]!Womens400R" textlink="">
      <xdr:nvSpPr>
        <xdr:cNvPr id="13" name="角丸四角形 12">
          <a:extLst>
            <a:ext uri="{FF2B5EF4-FFF2-40B4-BE49-F238E27FC236}">
              <a16:creationId xmlns:a16="http://schemas.microsoft.com/office/drawing/2014/main" id="{ACB460FE-82ED-AD42-B9BD-1E48B624DCEE}"/>
            </a:ext>
          </a:extLst>
        </xdr:cNvPr>
        <xdr:cNvSpPr/>
      </xdr:nvSpPr>
      <xdr:spPr>
        <a:xfrm>
          <a:off x="8801100" y="2349500"/>
          <a:ext cx="1574800" cy="4953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女子リレー印刷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162112</xdr:colOff>
      <xdr:row>1</xdr:row>
      <xdr:rowOff>56776</xdr:rowOff>
    </xdr:from>
    <xdr:to>
      <xdr:col>12</xdr:col>
      <xdr:colOff>28335</xdr:colOff>
      <xdr:row>3</xdr:row>
      <xdr:rowOff>7014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756712" y="234576"/>
          <a:ext cx="1060023" cy="305838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38100</xdr:rowOff>
    </xdr:from>
    <xdr:to>
      <xdr:col>9</xdr:col>
      <xdr:colOff>43089</xdr:colOff>
      <xdr:row>1</xdr:row>
      <xdr:rowOff>210775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9525000" y="3810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0</xdr:row>
      <xdr:rowOff>133350</xdr:rowOff>
    </xdr:from>
    <xdr:to>
      <xdr:col>8</xdr:col>
      <xdr:colOff>109764</xdr:colOff>
      <xdr:row>2</xdr:row>
      <xdr:rowOff>86950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9067800" y="13335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0</xdr:row>
      <xdr:rowOff>104775</xdr:rowOff>
    </xdr:from>
    <xdr:to>
      <xdr:col>9</xdr:col>
      <xdr:colOff>1100364</xdr:colOff>
      <xdr:row>2</xdr:row>
      <xdr:rowOff>58375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9239250" y="1047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1062264</xdr:colOff>
      <xdr:row>2</xdr:row>
      <xdr:rowOff>134575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9429750" y="17145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269875</xdr:colOff>
      <xdr:row>0</xdr:row>
      <xdr:rowOff>142875</xdr:rowOff>
    </xdr:from>
    <xdr:to>
      <xdr:col>8</xdr:col>
      <xdr:colOff>30389</xdr:colOff>
      <xdr:row>2</xdr:row>
      <xdr:rowOff>99650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9017000" y="1428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1</xdr:row>
      <xdr:rowOff>0</xdr:rowOff>
    </xdr:from>
    <xdr:to>
      <xdr:col>12</xdr:col>
      <xdr:colOff>30389</xdr:colOff>
      <xdr:row>2</xdr:row>
      <xdr:rowOff>131400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985250" y="17462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1</xdr:row>
      <xdr:rowOff>0</xdr:rowOff>
    </xdr:from>
    <xdr:to>
      <xdr:col>9</xdr:col>
      <xdr:colOff>125639</xdr:colOff>
      <xdr:row>2</xdr:row>
      <xdr:rowOff>131400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9556750" y="17462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0</xdr:row>
      <xdr:rowOff>142875</xdr:rowOff>
    </xdr:from>
    <xdr:to>
      <xdr:col>9</xdr:col>
      <xdr:colOff>252639</xdr:colOff>
      <xdr:row>2</xdr:row>
      <xdr:rowOff>99650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10096500" y="1428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412750</xdr:colOff>
      <xdr:row>1</xdr:row>
      <xdr:rowOff>15875</xdr:rowOff>
    </xdr:from>
    <xdr:to>
      <xdr:col>8</xdr:col>
      <xdr:colOff>157389</xdr:colOff>
      <xdr:row>2</xdr:row>
      <xdr:rowOff>147275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9588500" y="19050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39</xdr:row>
      <xdr:rowOff>142875</xdr:rowOff>
    </xdr:from>
    <xdr:to>
      <xdr:col>24</xdr:col>
      <xdr:colOff>142875</xdr:colOff>
      <xdr:row>44</xdr:row>
      <xdr:rowOff>116415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524124" y="9731375"/>
          <a:ext cx="4222751" cy="113770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latin typeface="MS Gothic" panose="020B0609070205080204" pitchFamily="49" charset="-128"/>
              <a:ea typeface="MS Gothic" panose="020B0609070205080204" pitchFamily="49" charset="-128"/>
            </a:rPr>
            <a:t>【 </a:t>
          </a:r>
          <a:r>
            <a:rPr kumimoji="1" lang="ja-JP" altLang="en-US" sz="1050">
              <a:latin typeface="MS Gothic" panose="020B0609070205080204" pitchFamily="49" charset="-128"/>
              <a:ea typeface="MS Gothic" panose="020B0609070205080204" pitchFamily="49" charset="-128"/>
            </a:rPr>
            <a:t>提出・問い合わせ先 </a:t>
          </a:r>
          <a:r>
            <a:rPr kumimoji="1" lang="en-US" altLang="ja-JP" sz="1050">
              <a:latin typeface="MS Gothic" panose="020B0609070205080204" pitchFamily="49" charset="-128"/>
              <a:ea typeface="MS Gothic" panose="020B0609070205080204" pitchFamily="49" charset="-128"/>
            </a:rPr>
            <a:t>】</a:t>
          </a:r>
        </a:p>
        <a:p>
          <a:pPr algn="l"/>
          <a:r>
            <a:rPr kumimoji="1" lang="ja-JP" altLang="en-US" sz="1050">
              <a:latin typeface="MS Gothic" panose="020B0609070205080204" pitchFamily="49" charset="-128"/>
              <a:ea typeface="MS Gothic" panose="020B0609070205080204" pitchFamily="49" charset="-128"/>
            </a:rPr>
            <a:t>　〒</a:t>
          </a:r>
          <a:r>
            <a:rPr kumimoji="1" lang="en-US" altLang="ja-JP" sz="1050">
              <a:latin typeface="MS Gothic" panose="020B0609070205080204" pitchFamily="49" charset="-128"/>
              <a:ea typeface="MS Gothic" panose="020B0609070205080204" pitchFamily="49" charset="-128"/>
            </a:rPr>
            <a:t>815-0852</a:t>
          </a:r>
          <a:r>
            <a:rPr kumimoji="1" lang="ja-JP" altLang="en-US" sz="1050">
              <a:latin typeface="MS Gothic" panose="020B0609070205080204" pitchFamily="49" charset="-128"/>
              <a:ea typeface="MS Gothic" panose="020B0609070205080204" pitchFamily="49" charset="-128"/>
            </a:rPr>
            <a:t>　福岡市博多区東平尾公園</a:t>
          </a:r>
          <a:r>
            <a:rPr kumimoji="1" lang="en-US" altLang="ja-JP" sz="1050">
              <a:latin typeface="MS Gothic" panose="020B0609070205080204" pitchFamily="49" charset="-128"/>
              <a:ea typeface="MS Gothic" panose="020B0609070205080204" pitchFamily="49" charset="-128"/>
            </a:rPr>
            <a:t>2-1-4</a:t>
          </a:r>
        </a:p>
        <a:p>
          <a:pPr algn="l"/>
          <a:r>
            <a:rPr kumimoji="1" lang="ja-JP" altLang="en-US" sz="1050">
              <a:latin typeface="MS Gothic" panose="020B0609070205080204" pitchFamily="49" charset="-128"/>
              <a:ea typeface="MS Gothic" panose="020B0609070205080204" pitchFamily="49" charset="-128"/>
            </a:rPr>
            <a:t>　（公財）福岡県スポーツ協会　　担当：江﨑</a:t>
          </a:r>
          <a:endParaRPr kumimoji="1" lang="en-US" altLang="ja-JP" sz="1050">
            <a:latin typeface="MS Gothic" panose="020B0609070205080204" pitchFamily="49" charset="-128"/>
            <a:ea typeface="MS Gothic" panose="020B0609070205080204" pitchFamily="49" charset="-128"/>
          </a:endParaRPr>
        </a:p>
        <a:p>
          <a:pPr algn="l"/>
          <a:r>
            <a:rPr kumimoji="1" lang="ja-JP" altLang="en-US" sz="1050">
              <a:latin typeface="MS Gothic" panose="020B0609070205080204" pitchFamily="49" charset="-128"/>
              <a:ea typeface="MS Gothic" panose="020B0609070205080204" pitchFamily="49" charset="-128"/>
            </a:rPr>
            <a:t>　　</a:t>
          </a:r>
          <a:r>
            <a:rPr kumimoji="1" lang="en-US" altLang="ja-JP" sz="1050">
              <a:latin typeface="MS Gothic" panose="020B0609070205080204" pitchFamily="49" charset="-128"/>
              <a:ea typeface="MS Gothic" panose="020B0609070205080204" pitchFamily="49" charset="-128"/>
            </a:rPr>
            <a:t>TEL</a:t>
          </a:r>
          <a:r>
            <a:rPr kumimoji="1" lang="ja-JP" altLang="en-US" sz="1050">
              <a:latin typeface="MS Gothic" panose="020B0609070205080204" pitchFamily="49" charset="-128"/>
              <a:ea typeface="MS Gothic" panose="020B0609070205080204" pitchFamily="49" charset="-128"/>
            </a:rPr>
            <a:t>：</a:t>
          </a:r>
          <a:r>
            <a:rPr kumimoji="1" lang="en-US" altLang="ja-JP" sz="1050">
              <a:latin typeface="MS Gothic" panose="020B0609070205080204" pitchFamily="49" charset="-128"/>
              <a:ea typeface="MS Gothic" panose="020B0609070205080204" pitchFamily="49" charset="-128"/>
            </a:rPr>
            <a:t>092-629-3535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S Gothic" panose="020B0609070205080204" pitchFamily="49" charset="-128"/>
              <a:ea typeface="MS Gothic" panose="020B0609070205080204" pitchFamily="49" charset="-128"/>
            </a:rPr>
            <a:t>　　</a:t>
          </a:r>
          <a:r>
            <a:rPr kumimoji="1" lang="en-US" altLang="ja-JP" sz="1050">
              <a:latin typeface="MS Gothic" panose="020B0609070205080204" pitchFamily="49" charset="-128"/>
              <a:ea typeface="MS Gothic" panose="020B0609070205080204" pitchFamily="49" charset="-128"/>
            </a:rPr>
            <a:t>E-mail</a:t>
          </a:r>
          <a:r>
            <a:rPr kumimoji="1" lang="ja-JP" altLang="en-US" sz="1050" baseline="0">
              <a:latin typeface="MS Gothic" panose="020B0609070205080204" pitchFamily="49" charset="-128"/>
              <a:ea typeface="MS Gothic" panose="020B0609070205080204" pitchFamily="49" charset="-128"/>
            </a:rPr>
            <a:t>：</a:t>
          </a:r>
          <a:r>
            <a:rPr kumimoji="1" lang="en-US" altLang="ja-JP" sz="1050" baseline="0">
              <a:latin typeface="MS Gothic" panose="020B0609070205080204" pitchFamily="49" charset="-128"/>
              <a:ea typeface="MS Gothic" panose="020B0609070205080204" pitchFamily="49" charset="-128"/>
            </a:rPr>
            <a:t>kentai@sports-fukuoka.or.jp</a:t>
          </a:r>
          <a:r>
            <a:rPr kumimoji="1" lang="ja-JP" altLang="en-US" sz="1050" baseline="0">
              <a:latin typeface="MS Gothic" panose="020B0609070205080204" pitchFamily="49" charset="-128"/>
              <a:ea typeface="MS Gothic" panose="020B0609070205080204" pitchFamily="49" charset="-128"/>
            </a:rPr>
            <a:t>　　　　</a:t>
          </a:r>
          <a:endParaRPr kumimoji="1" lang="ja-JP" altLang="en-US" sz="1050">
            <a:latin typeface="MS Gothic" panose="020B0609070205080204" pitchFamily="49" charset="-128"/>
            <a:ea typeface="MS Gothic" panose="020B0609070205080204" pitchFamily="49" charset="-128"/>
          </a:endParaRPr>
        </a:p>
      </xdr:txBody>
    </xdr:sp>
    <xdr:clientData/>
  </xdr:twoCellAnchor>
  <xdr:twoCellAnchor>
    <xdr:from>
      <xdr:col>25</xdr:col>
      <xdr:colOff>299357</xdr:colOff>
      <xdr:row>0</xdr:row>
      <xdr:rowOff>149679</xdr:rowOff>
    </xdr:from>
    <xdr:to>
      <xdr:col>27</xdr:col>
      <xdr:colOff>907</xdr:colOff>
      <xdr:row>2</xdr:row>
      <xdr:rowOff>0</xdr:rowOff>
    </xdr:to>
    <xdr:sp macro="" textlink="">
      <xdr:nvSpPr>
        <xdr:cNvPr id="27" name="額縁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7443107" y="149679"/>
          <a:ext cx="1062264" cy="34412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  <xdr:twoCellAnchor>
    <xdr:from>
      <xdr:col>0</xdr:col>
      <xdr:colOff>139700</xdr:colOff>
      <xdr:row>23</xdr:row>
      <xdr:rowOff>183445</xdr:rowOff>
    </xdr:from>
    <xdr:to>
      <xdr:col>24</xdr:col>
      <xdr:colOff>165100</xdr:colOff>
      <xdr:row>38</xdr:row>
      <xdr:rowOff>139700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930BFA-E036-4E4D-58E3-A96E5E1FBD94}"/>
            </a:ext>
          </a:extLst>
        </xdr:cNvPr>
        <xdr:cNvSpPr/>
      </xdr:nvSpPr>
      <xdr:spPr>
        <a:xfrm>
          <a:off x="139700" y="6462889"/>
          <a:ext cx="6798733" cy="2933700"/>
        </a:xfrm>
        <a:prstGeom prst="rect">
          <a:avLst/>
        </a:prstGeom>
        <a:noFill/>
        <a:ln w="28575">
          <a:solidFill>
            <a:schemeClr val="tx1"/>
          </a:solidFill>
          <a:prstDash val="lg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211666</xdr:colOff>
      <xdr:row>28</xdr:row>
      <xdr:rowOff>112889</xdr:rowOff>
    </xdr:from>
    <xdr:to>
      <xdr:col>17</xdr:col>
      <xdr:colOff>105834</xdr:colOff>
      <xdr:row>30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0CE1CE1-BA07-7606-E454-23FD84BC392A}"/>
            </a:ext>
          </a:extLst>
        </xdr:cNvPr>
        <xdr:cNvSpPr/>
      </xdr:nvSpPr>
      <xdr:spPr>
        <a:xfrm>
          <a:off x="2137833" y="7627056"/>
          <a:ext cx="2645834" cy="22577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役員名簿から参照入力されています。</a:t>
          </a:r>
        </a:p>
      </xdr:txBody>
    </xdr:sp>
    <xdr:clientData/>
  </xdr:twoCellAnchor>
  <xdr:twoCellAnchor>
    <xdr:from>
      <xdr:col>12</xdr:col>
      <xdr:colOff>98777</xdr:colOff>
      <xdr:row>30</xdr:row>
      <xdr:rowOff>112889</xdr:rowOff>
    </xdr:from>
    <xdr:to>
      <xdr:col>24</xdr:col>
      <xdr:colOff>95250</xdr:colOff>
      <xdr:row>32</xdr:row>
      <xdr:rowOff>21167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D226FAF-F51F-2046-8634-856A39D38C22}"/>
            </a:ext>
          </a:extLst>
        </xdr:cNvPr>
        <xdr:cNvSpPr/>
      </xdr:nvSpPr>
      <xdr:spPr>
        <a:xfrm>
          <a:off x="3400777" y="7965722"/>
          <a:ext cx="3298473" cy="24694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福岡市、北九州市は必ず区名を入力してください。</a:t>
          </a:r>
        </a:p>
      </xdr:txBody>
    </xdr:sp>
    <xdr:clientData/>
  </xdr:twoCellAnchor>
  <xdr:twoCellAnchor>
    <xdr:from>
      <xdr:col>4</xdr:col>
      <xdr:colOff>141111</xdr:colOff>
      <xdr:row>36</xdr:row>
      <xdr:rowOff>84667</xdr:rowOff>
    </xdr:from>
    <xdr:to>
      <xdr:col>23</xdr:col>
      <xdr:colOff>169333</xdr:colOff>
      <xdr:row>37</xdr:row>
      <xdr:rowOff>155222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E9111B1-D6B5-5F4C-9C32-F54EAC289291}"/>
            </a:ext>
          </a:extLst>
        </xdr:cNvPr>
        <xdr:cNvSpPr/>
      </xdr:nvSpPr>
      <xdr:spPr>
        <a:xfrm>
          <a:off x="1270000" y="8875889"/>
          <a:ext cx="5390444" cy="28222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赤字の部分を入力してください。年齢は自動計算されます。</a:t>
          </a:r>
        </a:p>
      </xdr:txBody>
    </xdr:sp>
    <xdr:clientData/>
  </xdr:twoCellAnchor>
  <xdr:twoCellAnchor>
    <xdr:from>
      <xdr:col>6</xdr:col>
      <xdr:colOff>155223</xdr:colOff>
      <xdr:row>29</xdr:row>
      <xdr:rowOff>98778</xdr:rowOff>
    </xdr:from>
    <xdr:to>
      <xdr:col>7</xdr:col>
      <xdr:colOff>211666</xdr:colOff>
      <xdr:row>29</xdr:row>
      <xdr:rowOff>112889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F8055733-07D2-9FA7-91B3-27F3D4527853}"/>
            </a:ext>
          </a:extLst>
        </xdr:cNvPr>
        <xdr:cNvCxnSpPr>
          <a:stCxn id="3" idx="1"/>
        </xdr:cNvCxnSpPr>
      </xdr:nvCxnSpPr>
      <xdr:spPr>
        <a:xfrm flipH="1">
          <a:off x="1806223" y="7739945"/>
          <a:ext cx="331610" cy="1411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14111</xdr:colOff>
      <xdr:row>31</xdr:row>
      <xdr:rowOff>98778</xdr:rowOff>
    </xdr:from>
    <xdr:to>
      <xdr:col>12</xdr:col>
      <xdr:colOff>70554</xdr:colOff>
      <xdr:row>31</xdr:row>
      <xdr:rowOff>98778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F2F0A58D-A122-2849-85D9-350E9769D5E5}"/>
            </a:ext>
          </a:extLst>
        </xdr:cNvPr>
        <xdr:cNvCxnSpPr/>
      </xdr:nvCxnSpPr>
      <xdr:spPr>
        <a:xfrm flipH="1">
          <a:off x="3118555" y="7916334"/>
          <a:ext cx="338666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174625</xdr:colOff>
      <xdr:row>0</xdr:row>
      <xdr:rowOff>127000</xdr:rowOff>
    </xdr:from>
    <xdr:to>
      <xdr:col>7</xdr:col>
      <xdr:colOff>46264</xdr:colOff>
      <xdr:row>2</xdr:row>
      <xdr:rowOff>83775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9255125" y="12700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492125</xdr:colOff>
      <xdr:row>1</xdr:row>
      <xdr:rowOff>47625</xdr:rowOff>
    </xdr:from>
    <xdr:to>
      <xdr:col>8</xdr:col>
      <xdr:colOff>93889</xdr:colOff>
      <xdr:row>3</xdr:row>
      <xdr:rowOff>4400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9572625" y="22225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1</xdr:row>
      <xdr:rowOff>47625</xdr:rowOff>
    </xdr:from>
    <xdr:to>
      <xdr:col>8</xdr:col>
      <xdr:colOff>157389</xdr:colOff>
      <xdr:row>3</xdr:row>
      <xdr:rowOff>4400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9683750" y="22225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79375</xdr:rowOff>
    </xdr:from>
    <xdr:to>
      <xdr:col>9</xdr:col>
      <xdr:colOff>109764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9191625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301625</xdr:colOff>
      <xdr:row>0</xdr:row>
      <xdr:rowOff>127000</xdr:rowOff>
    </xdr:from>
    <xdr:to>
      <xdr:col>8</xdr:col>
      <xdr:colOff>173264</xdr:colOff>
      <xdr:row>2</xdr:row>
      <xdr:rowOff>83775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9223375" y="12700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111125</xdr:colOff>
      <xdr:row>0</xdr:row>
      <xdr:rowOff>79375</xdr:rowOff>
    </xdr:from>
    <xdr:to>
      <xdr:col>7</xdr:col>
      <xdr:colOff>1173389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9271000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79375</xdr:rowOff>
    </xdr:from>
    <xdr:to>
      <xdr:col>8</xdr:col>
      <xdr:colOff>14514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9429750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158750</xdr:colOff>
      <xdr:row>0</xdr:row>
      <xdr:rowOff>0</xdr:rowOff>
    </xdr:from>
    <xdr:to>
      <xdr:col>8</xdr:col>
      <xdr:colOff>30389</xdr:colOff>
      <xdr:row>1</xdr:row>
      <xdr:rowOff>179025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/>
      </xdr:nvSpPr>
      <xdr:spPr>
        <a:xfrm>
          <a:off x="8826500" y="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111125</xdr:rowOff>
    </xdr:from>
    <xdr:to>
      <xdr:col>7</xdr:col>
      <xdr:colOff>109764</xdr:colOff>
      <xdr:row>2</xdr:row>
      <xdr:rowOff>67900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9398000" y="11112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47625</xdr:rowOff>
    </xdr:from>
    <xdr:to>
      <xdr:col>7</xdr:col>
      <xdr:colOff>14514</xdr:colOff>
      <xdr:row>2</xdr:row>
      <xdr:rowOff>4400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0874375" y="4762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365124</xdr:colOff>
      <xdr:row>4</xdr:row>
      <xdr:rowOff>31750</xdr:rowOff>
    </xdr:from>
    <xdr:to>
      <xdr:col>1</xdr:col>
      <xdr:colOff>1889125</xdr:colOff>
      <xdr:row>4</xdr:row>
      <xdr:rowOff>501650</xdr:rowOff>
    </xdr:to>
    <xdr:sp macro="" textlink="">
      <xdr:nvSpPr>
        <xdr:cNvPr id="2" name="角丸四角形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9517A3-9259-C44D-A3B3-D1F2E6803B8D}"/>
            </a:ext>
          </a:extLst>
        </xdr:cNvPr>
        <xdr:cNvSpPr/>
      </xdr:nvSpPr>
      <xdr:spPr>
        <a:xfrm>
          <a:off x="3082924" y="187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</a:t>
          </a:r>
        </a:p>
      </xdr:txBody>
    </xdr:sp>
    <xdr:clientData/>
  </xdr:twoCellAnchor>
  <xdr:twoCellAnchor>
    <xdr:from>
      <xdr:col>1</xdr:col>
      <xdr:colOff>2063750</xdr:colOff>
      <xdr:row>4</xdr:row>
      <xdr:rowOff>31750</xdr:rowOff>
    </xdr:from>
    <xdr:to>
      <xdr:col>1</xdr:col>
      <xdr:colOff>3587751</xdr:colOff>
      <xdr:row>4</xdr:row>
      <xdr:rowOff>501650</xdr:rowOff>
    </xdr:to>
    <xdr:sp macro="" textlink="">
      <xdr:nvSpPr>
        <xdr:cNvPr id="4" name="角丸四角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701A37-78B3-724E-AC6B-BA0F4F089287}"/>
            </a:ext>
          </a:extLst>
        </xdr:cNvPr>
        <xdr:cNvSpPr/>
      </xdr:nvSpPr>
      <xdr:spPr>
        <a:xfrm>
          <a:off x="4781550" y="187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青年・リレー</a:t>
          </a:r>
        </a:p>
      </xdr:txBody>
    </xdr:sp>
    <xdr:clientData/>
  </xdr:twoCellAnchor>
  <xdr:twoCellAnchor>
    <xdr:from>
      <xdr:col>1</xdr:col>
      <xdr:colOff>3778250</xdr:colOff>
      <xdr:row>4</xdr:row>
      <xdr:rowOff>31750</xdr:rowOff>
    </xdr:from>
    <xdr:to>
      <xdr:col>1</xdr:col>
      <xdr:colOff>5302251</xdr:colOff>
      <xdr:row>4</xdr:row>
      <xdr:rowOff>501650</xdr:rowOff>
    </xdr:to>
    <xdr:sp macro="" textlink="">
      <xdr:nvSpPr>
        <xdr:cNvPr id="8" name="角丸四角形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98291B-0F56-1A43-8347-F17F1D32E320}"/>
            </a:ext>
          </a:extLst>
        </xdr:cNvPr>
        <xdr:cNvSpPr/>
      </xdr:nvSpPr>
      <xdr:spPr>
        <a:xfrm>
          <a:off x="6496050" y="187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壮年男子</a:t>
          </a:r>
        </a:p>
      </xdr:txBody>
    </xdr:sp>
    <xdr:clientData/>
  </xdr:twoCellAnchor>
  <xdr:twoCellAnchor>
    <xdr:from>
      <xdr:col>1</xdr:col>
      <xdr:colOff>5476875</xdr:colOff>
      <xdr:row>4</xdr:row>
      <xdr:rowOff>31750</xdr:rowOff>
    </xdr:from>
    <xdr:to>
      <xdr:col>1</xdr:col>
      <xdr:colOff>7000876</xdr:colOff>
      <xdr:row>4</xdr:row>
      <xdr:rowOff>501650</xdr:rowOff>
    </xdr:to>
    <xdr:sp macro="" textlink="">
      <xdr:nvSpPr>
        <xdr:cNvPr id="9" name="角丸四角形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7B02933-9200-694D-94D6-0C6602FD1136}"/>
            </a:ext>
          </a:extLst>
        </xdr:cNvPr>
        <xdr:cNvSpPr/>
      </xdr:nvSpPr>
      <xdr:spPr>
        <a:xfrm>
          <a:off x="8194675" y="187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壮年女子</a:t>
          </a:r>
        </a:p>
      </xdr:txBody>
    </xdr:sp>
    <xdr:clientData/>
  </xdr:twoCellAnchor>
  <xdr:twoCellAnchor>
    <xdr:from>
      <xdr:col>1</xdr:col>
      <xdr:colOff>365124</xdr:colOff>
      <xdr:row>6</xdr:row>
      <xdr:rowOff>31750</xdr:rowOff>
    </xdr:from>
    <xdr:to>
      <xdr:col>1</xdr:col>
      <xdr:colOff>1889125</xdr:colOff>
      <xdr:row>6</xdr:row>
      <xdr:rowOff>501650</xdr:rowOff>
    </xdr:to>
    <xdr:sp macro="" textlink="">
      <xdr:nvSpPr>
        <xdr:cNvPr id="10" name="角丸四角形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F0C2FA-EA02-3549-9254-7CF277887787}"/>
            </a:ext>
          </a:extLst>
        </xdr:cNvPr>
        <xdr:cNvSpPr/>
      </xdr:nvSpPr>
      <xdr:spPr>
        <a:xfrm>
          <a:off x="3082924" y="2508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2063750</xdr:colOff>
      <xdr:row>6</xdr:row>
      <xdr:rowOff>31750</xdr:rowOff>
    </xdr:from>
    <xdr:to>
      <xdr:col>1</xdr:col>
      <xdr:colOff>3587751</xdr:colOff>
      <xdr:row>6</xdr:row>
      <xdr:rowOff>501650</xdr:rowOff>
    </xdr:to>
    <xdr:sp macro="" textlink="">
      <xdr:nvSpPr>
        <xdr:cNvPr id="11" name="角丸四角形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F186347-38E6-4F45-8586-A5FA2227CFE2}"/>
            </a:ext>
          </a:extLst>
        </xdr:cNvPr>
        <xdr:cNvSpPr/>
      </xdr:nvSpPr>
      <xdr:spPr>
        <a:xfrm>
          <a:off x="4781550" y="2508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一般女子</a:t>
          </a:r>
        </a:p>
      </xdr:txBody>
    </xdr:sp>
    <xdr:clientData/>
  </xdr:twoCellAnchor>
  <xdr:twoCellAnchor>
    <xdr:from>
      <xdr:col>1</xdr:col>
      <xdr:colOff>3778250</xdr:colOff>
      <xdr:row>6</xdr:row>
      <xdr:rowOff>31750</xdr:rowOff>
    </xdr:from>
    <xdr:to>
      <xdr:col>1</xdr:col>
      <xdr:colOff>5302251</xdr:colOff>
      <xdr:row>6</xdr:row>
      <xdr:rowOff>501650</xdr:rowOff>
    </xdr:to>
    <xdr:sp macro="" textlink="">
      <xdr:nvSpPr>
        <xdr:cNvPr id="12" name="角丸四角形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DBDDA30-0931-2F40-8A0A-E83979BEE87B}"/>
            </a:ext>
          </a:extLst>
        </xdr:cNvPr>
        <xdr:cNvSpPr/>
      </xdr:nvSpPr>
      <xdr:spPr>
        <a:xfrm>
          <a:off x="6496050" y="2508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青年男子</a:t>
          </a:r>
        </a:p>
      </xdr:txBody>
    </xdr:sp>
    <xdr:clientData/>
  </xdr:twoCellAnchor>
  <xdr:twoCellAnchor>
    <xdr:from>
      <xdr:col>1</xdr:col>
      <xdr:colOff>5476875</xdr:colOff>
      <xdr:row>6</xdr:row>
      <xdr:rowOff>31750</xdr:rowOff>
    </xdr:from>
    <xdr:to>
      <xdr:col>1</xdr:col>
      <xdr:colOff>7000876</xdr:colOff>
      <xdr:row>6</xdr:row>
      <xdr:rowOff>501650</xdr:rowOff>
    </xdr:to>
    <xdr:sp macro="" textlink="">
      <xdr:nvSpPr>
        <xdr:cNvPr id="13" name="角丸四角形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918C8E6-7C71-0D48-BF47-F6DE76BC9426}"/>
            </a:ext>
          </a:extLst>
        </xdr:cNvPr>
        <xdr:cNvSpPr/>
      </xdr:nvSpPr>
      <xdr:spPr>
        <a:xfrm>
          <a:off x="8194675" y="2508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青年女子</a:t>
          </a:r>
        </a:p>
      </xdr:txBody>
    </xdr:sp>
    <xdr:clientData/>
  </xdr:twoCellAnchor>
  <xdr:twoCellAnchor>
    <xdr:from>
      <xdr:col>1</xdr:col>
      <xdr:colOff>365124</xdr:colOff>
      <xdr:row>10</xdr:row>
      <xdr:rowOff>47625</xdr:rowOff>
    </xdr:from>
    <xdr:to>
      <xdr:col>1</xdr:col>
      <xdr:colOff>1889125</xdr:colOff>
      <xdr:row>10</xdr:row>
      <xdr:rowOff>504825</xdr:rowOff>
    </xdr:to>
    <xdr:sp macro="" textlink="">
      <xdr:nvSpPr>
        <xdr:cNvPr id="14" name="角丸四角形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E09C4C1-F6DA-3942-8F2D-CFE6815BC007}"/>
            </a:ext>
          </a:extLst>
        </xdr:cNvPr>
        <xdr:cNvSpPr/>
      </xdr:nvSpPr>
      <xdr:spPr>
        <a:xfrm>
          <a:off x="3082924" y="379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</a:t>
          </a:r>
        </a:p>
      </xdr:txBody>
    </xdr:sp>
    <xdr:clientData/>
  </xdr:twoCellAnchor>
  <xdr:twoCellAnchor>
    <xdr:from>
      <xdr:col>1</xdr:col>
      <xdr:colOff>2063750</xdr:colOff>
      <xdr:row>10</xdr:row>
      <xdr:rowOff>47625</xdr:rowOff>
    </xdr:from>
    <xdr:to>
      <xdr:col>1</xdr:col>
      <xdr:colOff>3587751</xdr:colOff>
      <xdr:row>10</xdr:row>
      <xdr:rowOff>504825</xdr:rowOff>
    </xdr:to>
    <xdr:sp macro="" textlink="">
      <xdr:nvSpPr>
        <xdr:cNvPr id="15" name="角丸四角形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F4BD2C7-52FE-1942-BB0D-1853F8412A9A}"/>
            </a:ext>
          </a:extLst>
        </xdr:cNvPr>
        <xdr:cNvSpPr/>
      </xdr:nvSpPr>
      <xdr:spPr>
        <a:xfrm>
          <a:off x="4781550" y="379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</a:t>
          </a:r>
        </a:p>
      </xdr:txBody>
    </xdr:sp>
    <xdr:clientData/>
  </xdr:twoCellAnchor>
  <xdr:twoCellAnchor>
    <xdr:from>
      <xdr:col>1</xdr:col>
      <xdr:colOff>365124</xdr:colOff>
      <xdr:row>12</xdr:row>
      <xdr:rowOff>47625</xdr:rowOff>
    </xdr:from>
    <xdr:to>
      <xdr:col>1</xdr:col>
      <xdr:colOff>1889125</xdr:colOff>
      <xdr:row>12</xdr:row>
      <xdr:rowOff>504825</xdr:rowOff>
    </xdr:to>
    <xdr:sp macro="" textlink="">
      <xdr:nvSpPr>
        <xdr:cNvPr id="16" name="角丸四角形 1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A6C56B9-8EB7-4447-82F2-420D3816CA00}"/>
            </a:ext>
          </a:extLst>
        </xdr:cNvPr>
        <xdr:cNvSpPr/>
      </xdr:nvSpPr>
      <xdr:spPr>
        <a:xfrm>
          <a:off x="3082924" y="4429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</a:t>
          </a:r>
        </a:p>
      </xdr:txBody>
    </xdr:sp>
    <xdr:clientData/>
  </xdr:twoCellAnchor>
  <xdr:twoCellAnchor>
    <xdr:from>
      <xdr:col>1</xdr:col>
      <xdr:colOff>2063750</xdr:colOff>
      <xdr:row>12</xdr:row>
      <xdr:rowOff>47625</xdr:rowOff>
    </xdr:from>
    <xdr:to>
      <xdr:col>1</xdr:col>
      <xdr:colOff>3587751</xdr:colOff>
      <xdr:row>12</xdr:row>
      <xdr:rowOff>504825</xdr:rowOff>
    </xdr:to>
    <xdr:sp macro="" textlink="">
      <xdr:nvSpPr>
        <xdr:cNvPr id="17" name="角丸四角形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610EA6C-C7C3-BA40-AA7D-73ADAC81ED2B}"/>
            </a:ext>
          </a:extLst>
        </xdr:cNvPr>
        <xdr:cNvSpPr/>
      </xdr:nvSpPr>
      <xdr:spPr>
        <a:xfrm>
          <a:off x="4781550" y="4429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</a:t>
          </a:r>
        </a:p>
      </xdr:txBody>
    </xdr:sp>
    <xdr:clientData/>
  </xdr:twoCellAnchor>
  <xdr:twoCellAnchor>
    <xdr:from>
      <xdr:col>1</xdr:col>
      <xdr:colOff>3778250</xdr:colOff>
      <xdr:row>12</xdr:row>
      <xdr:rowOff>47625</xdr:rowOff>
    </xdr:from>
    <xdr:to>
      <xdr:col>1</xdr:col>
      <xdr:colOff>5302251</xdr:colOff>
      <xdr:row>12</xdr:row>
      <xdr:rowOff>504825</xdr:rowOff>
    </xdr:to>
    <xdr:sp macro="" textlink="">
      <xdr:nvSpPr>
        <xdr:cNvPr id="18" name="角丸四角形 1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FE94BB2-19A3-804E-895D-92DFB95BF876}"/>
            </a:ext>
          </a:extLst>
        </xdr:cNvPr>
        <xdr:cNvSpPr/>
      </xdr:nvSpPr>
      <xdr:spPr>
        <a:xfrm>
          <a:off x="6496050" y="4429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</a:t>
          </a:r>
        </a:p>
      </xdr:txBody>
    </xdr:sp>
    <xdr:clientData/>
  </xdr:twoCellAnchor>
  <xdr:twoCellAnchor>
    <xdr:from>
      <xdr:col>1</xdr:col>
      <xdr:colOff>365124</xdr:colOff>
      <xdr:row>16</xdr:row>
      <xdr:rowOff>47625</xdr:rowOff>
    </xdr:from>
    <xdr:to>
      <xdr:col>1</xdr:col>
      <xdr:colOff>1889125</xdr:colOff>
      <xdr:row>17</xdr:row>
      <xdr:rowOff>9525</xdr:rowOff>
    </xdr:to>
    <xdr:sp macro="" textlink="">
      <xdr:nvSpPr>
        <xdr:cNvPr id="19" name="角丸四角形 1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09A8247-D118-D54F-A582-DD2512042D1C}"/>
            </a:ext>
          </a:extLst>
        </xdr:cNvPr>
        <xdr:cNvSpPr/>
      </xdr:nvSpPr>
      <xdr:spPr>
        <a:xfrm>
          <a:off x="3082924" y="5699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2063750</xdr:colOff>
      <xdr:row>16</xdr:row>
      <xdr:rowOff>47625</xdr:rowOff>
    </xdr:from>
    <xdr:to>
      <xdr:col>1</xdr:col>
      <xdr:colOff>3587751</xdr:colOff>
      <xdr:row>17</xdr:row>
      <xdr:rowOff>9525</xdr:rowOff>
    </xdr:to>
    <xdr:sp macro="" textlink="">
      <xdr:nvSpPr>
        <xdr:cNvPr id="20" name="角丸四角形 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21556EF-02CE-6449-8F97-34A34E30CCCE}"/>
            </a:ext>
          </a:extLst>
        </xdr:cNvPr>
        <xdr:cNvSpPr/>
      </xdr:nvSpPr>
      <xdr:spPr>
        <a:xfrm>
          <a:off x="4781550" y="5699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青年男子</a:t>
          </a:r>
        </a:p>
      </xdr:txBody>
    </xdr:sp>
    <xdr:clientData/>
  </xdr:twoCellAnchor>
  <xdr:twoCellAnchor>
    <xdr:from>
      <xdr:col>1</xdr:col>
      <xdr:colOff>365124</xdr:colOff>
      <xdr:row>18</xdr:row>
      <xdr:rowOff>47625</xdr:rowOff>
    </xdr:from>
    <xdr:to>
      <xdr:col>1</xdr:col>
      <xdr:colOff>1889125</xdr:colOff>
      <xdr:row>19</xdr:row>
      <xdr:rowOff>9525</xdr:rowOff>
    </xdr:to>
    <xdr:sp macro="" textlink="">
      <xdr:nvSpPr>
        <xdr:cNvPr id="21" name="角丸四角形 2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64F6C19-7BF2-534D-B981-68C2F1ADA916}"/>
            </a:ext>
          </a:extLst>
        </xdr:cNvPr>
        <xdr:cNvSpPr/>
      </xdr:nvSpPr>
      <xdr:spPr>
        <a:xfrm>
          <a:off x="3082924" y="6334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2063750</xdr:colOff>
      <xdr:row>18</xdr:row>
      <xdr:rowOff>47625</xdr:rowOff>
    </xdr:from>
    <xdr:to>
      <xdr:col>1</xdr:col>
      <xdr:colOff>3587751</xdr:colOff>
      <xdr:row>19</xdr:row>
      <xdr:rowOff>9525</xdr:rowOff>
    </xdr:to>
    <xdr:sp macro="" textlink="">
      <xdr:nvSpPr>
        <xdr:cNvPr id="22" name="角丸四角形 2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15C15972-E9D5-1E44-AA5D-BFE19DE7DFD4}"/>
            </a:ext>
          </a:extLst>
        </xdr:cNvPr>
        <xdr:cNvSpPr/>
      </xdr:nvSpPr>
      <xdr:spPr>
        <a:xfrm>
          <a:off x="4781550" y="6334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一般女子</a:t>
          </a:r>
        </a:p>
      </xdr:txBody>
    </xdr:sp>
    <xdr:clientData/>
  </xdr:twoCellAnchor>
  <xdr:twoCellAnchor>
    <xdr:from>
      <xdr:col>1</xdr:col>
      <xdr:colOff>3778250</xdr:colOff>
      <xdr:row>18</xdr:row>
      <xdr:rowOff>47625</xdr:rowOff>
    </xdr:from>
    <xdr:to>
      <xdr:col>1</xdr:col>
      <xdr:colOff>5302251</xdr:colOff>
      <xdr:row>19</xdr:row>
      <xdr:rowOff>9525</xdr:rowOff>
    </xdr:to>
    <xdr:sp macro="" textlink="">
      <xdr:nvSpPr>
        <xdr:cNvPr id="23" name="角丸四角形 2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6AA59707-0093-C845-BA47-8C7488421188}"/>
            </a:ext>
          </a:extLst>
        </xdr:cNvPr>
        <xdr:cNvSpPr/>
      </xdr:nvSpPr>
      <xdr:spPr>
        <a:xfrm>
          <a:off x="6496050" y="6334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青年男子</a:t>
          </a:r>
        </a:p>
      </xdr:txBody>
    </xdr:sp>
    <xdr:clientData/>
  </xdr:twoCellAnchor>
  <xdr:twoCellAnchor>
    <xdr:from>
      <xdr:col>1</xdr:col>
      <xdr:colOff>5476875</xdr:colOff>
      <xdr:row>18</xdr:row>
      <xdr:rowOff>47625</xdr:rowOff>
    </xdr:from>
    <xdr:to>
      <xdr:col>1</xdr:col>
      <xdr:colOff>7000876</xdr:colOff>
      <xdr:row>19</xdr:row>
      <xdr:rowOff>9525</xdr:rowOff>
    </xdr:to>
    <xdr:sp macro="" textlink="">
      <xdr:nvSpPr>
        <xdr:cNvPr id="24" name="角丸四角形 23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FCC959E0-A0B1-D242-8895-E182CF990670}"/>
            </a:ext>
          </a:extLst>
        </xdr:cNvPr>
        <xdr:cNvSpPr/>
      </xdr:nvSpPr>
      <xdr:spPr>
        <a:xfrm>
          <a:off x="8194675" y="6334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青年女子</a:t>
          </a:r>
        </a:p>
      </xdr:txBody>
    </xdr:sp>
    <xdr:clientData/>
  </xdr:twoCellAnchor>
  <xdr:twoCellAnchor>
    <xdr:from>
      <xdr:col>1</xdr:col>
      <xdr:colOff>365124</xdr:colOff>
      <xdr:row>20</xdr:row>
      <xdr:rowOff>47625</xdr:rowOff>
    </xdr:from>
    <xdr:to>
      <xdr:col>1</xdr:col>
      <xdr:colOff>1889125</xdr:colOff>
      <xdr:row>21</xdr:row>
      <xdr:rowOff>9525</xdr:rowOff>
    </xdr:to>
    <xdr:sp macro="" textlink="">
      <xdr:nvSpPr>
        <xdr:cNvPr id="25" name="角丸四角形 24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6A20F1EA-714F-A645-9CF2-FAF10EE45F3A}"/>
            </a:ext>
          </a:extLst>
        </xdr:cNvPr>
        <xdr:cNvSpPr/>
      </xdr:nvSpPr>
      <xdr:spPr>
        <a:xfrm>
          <a:off x="3082924" y="6969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2063750</xdr:colOff>
      <xdr:row>20</xdr:row>
      <xdr:rowOff>47625</xdr:rowOff>
    </xdr:from>
    <xdr:to>
      <xdr:col>1</xdr:col>
      <xdr:colOff>3587751</xdr:colOff>
      <xdr:row>21</xdr:row>
      <xdr:rowOff>9525</xdr:rowOff>
    </xdr:to>
    <xdr:sp macro="" textlink="">
      <xdr:nvSpPr>
        <xdr:cNvPr id="26" name="角丸四角形 25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4C9C2959-7744-1140-BC2E-249E278273AE}"/>
            </a:ext>
          </a:extLst>
        </xdr:cNvPr>
        <xdr:cNvSpPr/>
      </xdr:nvSpPr>
      <xdr:spPr>
        <a:xfrm>
          <a:off x="4781550" y="6969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一般女子</a:t>
          </a:r>
        </a:p>
      </xdr:txBody>
    </xdr:sp>
    <xdr:clientData/>
  </xdr:twoCellAnchor>
  <xdr:twoCellAnchor>
    <xdr:from>
      <xdr:col>1</xdr:col>
      <xdr:colOff>3778250</xdr:colOff>
      <xdr:row>20</xdr:row>
      <xdr:rowOff>47625</xdr:rowOff>
    </xdr:from>
    <xdr:to>
      <xdr:col>1</xdr:col>
      <xdr:colOff>5302251</xdr:colOff>
      <xdr:row>21</xdr:row>
      <xdr:rowOff>9525</xdr:rowOff>
    </xdr:to>
    <xdr:sp macro="" textlink="">
      <xdr:nvSpPr>
        <xdr:cNvPr id="27" name="角丸四角形 26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E094E693-2224-8E48-91CD-AE06AC82F16A}"/>
            </a:ext>
          </a:extLst>
        </xdr:cNvPr>
        <xdr:cNvSpPr/>
      </xdr:nvSpPr>
      <xdr:spPr>
        <a:xfrm>
          <a:off x="6496050" y="6969125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</a:t>
          </a:r>
        </a:p>
      </xdr:txBody>
    </xdr:sp>
    <xdr:clientData/>
  </xdr:twoCellAnchor>
  <xdr:twoCellAnchor>
    <xdr:from>
      <xdr:col>1</xdr:col>
      <xdr:colOff>365124</xdr:colOff>
      <xdr:row>22</xdr:row>
      <xdr:rowOff>63500</xdr:rowOff>
    </xdr:from>
    <xdr:to>
      <xdr:col>1</xdr:col>
      <xdr:colOff>1889125</xdr:colOff>
      <xdr:row>23</xdr:row>
      <xdr:rowOff>12700</xdr:rowOff>
    </xdr:to>
    <xdr:sp macro="" textlink="">
      <xdr:nvSpPr>
        <xdr:cNvPr id="28" name="角丸四角形 27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8173095-5EF4-9D46-B9B5-49C849E379C1}"/>
            </a:ext>
          </a:extLst>
        </xdr:cNvPr>
        <xdr:cNvSpPr/>
      </xdr:nvSpPr>
      <xdr:spPr>
        <a:xfrm>
          <a:off x="3082924" y="762000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2063750</xdr:colOff>
      <xdr:row>22</xdr:row>
      <xdr:rowOff>63500</xdr:rowOff>
    </xdr:from>
    <xdr:to>
      <xdr:col>1</xdr:col>
      <xdr:colOff>3587751</xdr:colOff>
      <xdr:row>23</xdr:row>
      <xdr:rowOff>12700</xdr:rowOff>
    </xdr:to>
    <xdr:sp macro="" textlink="">
      <xdr:nvSpPr>
        <xdr:cNvPr id="29" name="角丸四角形 28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64EE4BC1-8CBA-5B4C-8C59-A25685845D98}"/>
            </a:ext>
          </a:extLst>
        </xdr:cNvPr>
        <xdr:cNvSpPr/>
      </xdr:nvSpPr>
      <xdr:spPr>
        <a:xfrm>
          <a:off x="4781550" y="762000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青年男子</a:t>
          </a:r>
        </a:p>
      </xdr:txBody>
    </xdr:sp>
    <xdr:clientData/>
  </xdr:twoCellAnchor>
  <xdr:twoCellAnchor>
    <xdr:from>
      <xdr:col>1</xdr:col>
      <xdr:colOff>3778250</xdr:colOff>
      <xdr:row>22</xdr:row>
      <xdr:rowOff>63500</xdr:rowOff>
    </xdr:from>
    <xdr:to>
      <xdr:col>1</xdr:col>
      <xdr:colOff>5302251</xdr:colOff>
      <xdr:row>23</xdr:row>
      <xdr:rowOff>12700</xdr:rowOff>
    </xdr:to>
    <xdr:sp macro="" textlink="">
      <xdr:nvSpPr>
        <xdr:cNvPr id="30" name="角丸四角形 2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001EA65-EE09-C245-BC46-DF2498A472C2}"/>
            </a:ext>
          </a:extLst>
        </xdr:cNvPr>
        <xdr:cNvSpPr/>
      </xdr:nvSpPr>
      <xdr:spPr>
        <a:xfrm>
          <a:off x="6496050" y="762000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個人戦</a:t>
          </a:r>
        </a:p>
      </xdr:txBody>
    </xdr:sp>
    <xdr:clientData/>
  </xdr:twoCellAnchor>
  <xdr:twoCellAnchor>
    <xdr:from>
      <xdr:col>1</xdr:col>
      <xdr:colOff>365124</xdr:colOff>
      <xdr:row>24</xdr:row>
      <xdr:rowOff>63500</xdr:rowOff>
    </xdr:from>
    <xdr:to>
      <xdr:col>1</xdr:col>
      <xdr:colOff>1889125</xdr:colOff>
      <xdr:row>25</xdr:row>
      <xdr:rowOff>12700</xdr:rowOff>
    </xdr:to>
    <xdr:sp macro="" textlink="">
      <xdr:nvSpPr>
        <xdr:cNvPr id="31" name="角丸四角形 3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72D1F162-DB3A-E842-98A1-47353CE66CBA}"/>
            </a:ext>
          </a:extLst>
        </xdr:cNvPr>
        <xdr:cNvSpPr/>
      </xdr:nvSpPr>
      <xdr:spPr>
        <a:xfrm>
          <a:off x="3082924" y="825500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365124</xdr:colOff>
      <xdr:row>26</xdr:row>
      <xdr:rowOff>63500</xdr:rowOff>
    </xdr:from>
    <xdr:to>
      <xdr:col>1</xdr:col>
      <xdr:colOff>1889125</xdr:colOff>
      <xdr:row>27</xdr:row>
      <xdr:rowOff>12700</xdr:rowOff>
    </xdr:to>
    <xdr:sp macro="" textlink="">
      <xdr:nvSpPr>
        <xdr:cNvPr id="32" name="角丸四角形 3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C2594596-B284-1F4F-98B5-ECFE7AFDCE91}"/>
            </a:ext>
          </a:extLst>
        </xdr:cNvPr>
        <xdr:cNvSpPr/>
      </xdr:nvSpPr>
      <xdr:spPr>
        <a:xfrm>
          <a:off x="3082924" y="889000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男子</a:t>
          </a:r>
        </a:p>
      </xdr:txBody>
    </xdr:sp>
    <xdr:clientData/>
  </xdr:twoCellAnchor>
  <xdr:twoCellAnchor>
    <xdr:from>
      <xdr:col>1</xdr:col>
      <xdr:colOff>2063750</xdr:colOff>
      <xdr:row>26</xdr:row>
      <xdr:rowOff>63500</xdr:rowOff>
    </xdr:from>
    <xdr:to>
      <xdr:col>1</xdr:col>
      <xdr:colOff>3587751</xdr:colOff>
      <xdr:row>27</xdr:row>
      <xdr:rowOff>12700</xdr:rowOff>
    </xdr:to>
    <xdr:sp macro="" textlink="">
      <xdr:nvSpPr>
        <xdr:cNvPr id="33" name="角丸四角形 3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DD4E82D-2E34-4948-AD19-31E2FD7F21DC}"/>
            </a:ext>
          </a:extLst>
        </xdr:cNvPr>
        <xdr:cNvSpPr/>
      </xdr:nvSpPr>
      <xdr:spPr>
        <a:xfrm>
          <a:off x="4781550" y="889000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壮年男子</a:t>
          </a:r>
        </a:p>
      </xdr:txBody>
    </xdr:sp>
    <xdr:clientData/>
  </xdr:twoCellAnchor>
  <xdr:twoCellAnchor>
    <xdr:from>
      <xdr:col>1</xdr:col>
      <xdr:colOff>3778250</xdr:colOff>
      <xdr:row>26</xdr:row>
      <xdr:rowOff>63500</xdr:rowOff>
    </xdr:from>
    <xdr:to>
      <xdr:col>1</xdr:col>
      <xdr:colOff>5302251</xdr:colOff>
      <xdr:row>27</xdr:row>
      <xdr:rowOff>12700</xdr:rowOff>
    </xdr:to>
    <xdr:sp macro="" textlink="">
      <xdr:nvSpPr>
        <xdr:cNvPr id="34" name="角丸四角形 33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62D05733-19B6-CC4E-BE7B-32884BD30647}"/>
            </a:ext>
          </a:extLst>
        </xdr:cNvPr>
        <xdr:cNvSpPr/>
      </xdr:nvSpPr>
      <xdr:spPr>
        <a:xfrm>
          <a:off x="6496050" y="889000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女子</a:t>
          </a:r>
        </a:p>
      </xdr:txBody>
    </xdr:sp>
    <xdr:clientData/>
  </xdr:twoCellAnchor>
  <xdr:twoCellAnchor>
    <xdr:from>
      <xdr:col>1</xdr:col>
      <xdr:colOff>365124</xdr:colOff>
      <xdr:row>14</xdr:row>
      <xdr:rowOff>47625</xdr:rowOff>
    </xdr:from>
    <xdr:to>
      <xdr:col>1</xdr:col>
      <xdr:colOff>1889125</xdr:colOff>
      <xdr:row>14</xdr:row>
      <xdr:rowOff>504825</xdr:rowOff>
    </xdr:to>
    <xdr:sp macro="" textlink="">
      <xdr:nvSpPr>
        <xdr:cNvPr id="35" name="角丸四角形 3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5BA0514A-0F88-714B-8FFA-4CEDA73FBE0F}"/>
            </a:ext>
          </a:extLst>
        </xdr:cNvPr>
        <xdr:cNvSpPr/>
      </xdr:nvSpPr>
      <xdr:spPr>
        <a:xfrm>
          <a:off x="3082924" y="506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2063750</xdr:colOff>
      <xdr:row>14</xdr:row>
      <xdr:rowOff>47625</xdr:rowOff>
    </xdr:from>
    <xdr:to>
      <xdr:col>1</xdr:col>
      <xdr:colOff>3587751</xdr:colOff>
      <xdr:row>14</xdr:row>
      <xdr:rowOff>504825</xdr:rowOff>
    </xdr:to>
    <xdr:sp macro="" textlink="">
      <xdr:nvSpPr>
        <xdr:cNvPr id="36" name="角丸四角形 3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904C1E57-B510-2F45-BEC2-A0640E937D52}"/>
            </a:ext>
          </a:extLst>
        </xdr:cNvPr>
        <xdr:cNvSpPr/>
      </xdr:nvSpPr>
      <xdr:spPr>
        <a:xfrm>
          <a:off x="4781550" y="506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一般女子</a:t>
          </a:r>
        </a:p>
      </xdr:txBody>
    </xdr:sp>
    <xdr:clientData/>
  </xdr:twoCellAnchor>
  <xdr:twoCellAnchor>
    <xdr:from>
      <xdr:col>1</xdr:col>
      <xdr:colOff>3778250</xdr:colOff>
      <xdr:row>14</xdr:row>
      <xdr:rowOff>47625</xdr:rowOff>
    </xdr:from>
    <xdr:to>
      <xdr:col>1</xdr:col>
      <xdr:colOff>5302251</xdr:colOff>
      <xdr:row>14</xdr:row>
      <xdr:rowOff>504825</xdr:rowOff>
    </xdr:to>
    <xdr:sp macro="" textlink="">
      <xdr:nvSpPr>
        <xdr:cNvPr id="37" name="角丸四角形 36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286A96E3-D3B1-FC40-8E66-47664F9D79DE}"/>
            </a:ext>
          </a:extLst>
        </xdr:cNvPr>
        <xdr:cNvSpPr/>
      </xdr:nvSpPr>
      <xdr:spPr>
        <a:xfrm>
          <a:off x="6496050" y="506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</a:t>
          </a:r>
        </a:p>
      </xdr:txBody>
    </xdr:sp>
    <xdr:clientData/>
  </xdr:twoCellAnchor>
  <xdr:twoCellAnchor>
    <xdr:from>
      <xdr:col>1</xdr:col>
      <xdr:colOff>5476875</xdr:colOff>
      <xdr:row>14</xdr:row>
      <xdr:rowOff>47625</xdr:rowOff>
    </xdr:from>
    <xdr:to>
      <xdr:col>1</xdr:col>
      <xdr:colOff>7000876</xdr:colOff>
      <xdr:row>14</xdr:row>
      <xdr:rowOff>504825</xdr:rowOff>
    </xdr:to>
    <xdr:sp macro="" textlink="">
      <xdr:nvSpPr>
        <xdr:cNvPr id="38" name="角丸四角形 37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97CF94E6-B72C-0D48-A9B2-B2E66B113CFD}"/>
            </a:ext>
          </a:extLst>
        </xdr:cNvPr>
        <xdr:cNvSpPr/>
      </xdr:nvSpPr>
      <xdr:spPr>
        <a:xfrm>
          <a:off x="8194675" y="506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壮年男子</a:t>
          </a:r>
        </a:p>
      </xdr:txBody>
    </xdr:sp>
    <xdr:clientData/>
  </xdr:twoCellAnchor>
  <xdr:twoCellAnchor>
    <xdr:from>
      <xdr:col>1</xdr:col>
      <xdr:colOff>7143749</xdr:colOff>
      <xdr:row>14</xdr:row>
      <xdr:rowOff>47625</xdr:rowOff>
    </xdr:from>
    <xdr:to>
      <xdr:col>1</xdr:col>
      <xdr:colOff>8667750</xdr:colOff>
      <xdr:row>14</xdr:row>
      <xdr:rowOff>504825</xdr:rowOff>
    </xdr:to>
    <xdr:sp macro="" textlink="">
      <xdr:nvSpPr>
        <xdr:cNvPr id="39" name="角丸四角形 3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A2849D3-EE2B-0844-ADB3-224C1445EDC1}"/>
            </a:ext>
          </a:extLst>
        </xdr:cNvPr>
        <xdr:cNvSpPr/>
      </xdr:nvSpPr>
      <xdr:spPr>
        <a:xfrm>
          <a:off x="9861549" y="506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壮年女子</a:t>
          </a:r>
        </a:p>
      </xdr:txBody>
    </xdr:sp>
    <xdr:clientData/>
  </xdr:twoCellAnchor>
  <xdr:twoCellAnchor>
    <xdr:from>
      <xdr:col>1</xdr:col>
      <xdr:colOff>8788399</xdr:colOff>
      <xdr:row>14</xdr:row>
      <xdr:rowOff>47625</xdr:rowOff>
    </xdr:from>
    <xdr:to>
      <xdr:col>1</xdr:col>
      <xdr:colOff>10312400</xdr:colOff>
      <xdr:row>14</xdr:row>
      <xdr:rowOff>504825</xdr:rowOff>
    </xdr:to>
    <xdr:sp macro="" textlink="">
      <xdr:nvSpPr>
        <xdr:cNvPr id="40" name="角丸四角形 39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405A643B-69B3-5D47-AE44-48D9CC35BF01}"/>
            </a:ext>
          </a:extLst>
        </xdr:cNvPr>
        <xdr:cNvSpPr/>
      </xdr:nvSpPr>
      <xdr:spPr>
        <a:xfrm>
          <a:off x="11506199" y="506412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混成</a:t>
          </a:r>
        </a:p>
      </xdr:txBody>
    </xdr:sp>
    <xdr:clientData/>
  </xdr:twoCellAnchor>
  <xdr:twoCellAnchor>
    <xdr:from>
      <xdr:col>1</xdr:col>
      <xdr:colOff>365124</xdr:colOff>
      <xdr:row>8</xdr:row>
      <xdr:rowOff>31750</xdr:rowOff>
    </xdr:from>
    <xdr:to>
      <xdr:col>1</xdr:col>
      <xdr:colOff>1889125</xdr:colOff>
      <xdr:row>8</xdr:row>
      <xdr:rowOff>501650</xdr:rowOff>
    </xdr:to>
    <xdr:sp macro="" textlink="">
      <xdr:nvSpPr>
        <xdr:cNvPr id="41" name="角丸四角形 40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CAD73768-BE84-B643-B767-A8A042E09955}"/>
            </a:ext>
          </a:extLst>
        </xdr:cNvPr>
        <xdr:cNvSpPr/>
      </xdr:nvSpPr>
      <xdr:spPr>
        <a:xfrm>
          <a:off x="3082924" y="314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一般男子</a:t>
          </a:r>
        </a:p>
      </xdr:txBody>
    </xdr:sp>
    <xdr:clientData/>
  </xdr:twoCellAnchor>
  <xdr:twoCellAnchor>
    <xdr:from>
      <xdr:col>1</xdr:col>
      <xdr:colOff>2063750</xdr:colOff>
      <xdr:row>8</xdr:row>
      <xdr:rowOff>31750</xdr:rowOff>
    </xdr:from>
    <xdr:to>
      <xdr:col>1</xdr:col>
      <xdr:colOff>3587751</xdr:colOff>
      <xdr:row>8</xdr:row>
      <xdr:rowOff>501650</xdr:rowOff>
    </xdr:to>
    <xdr:sp macro="" textlink="">
      <xdr:nvSpPr>
        <xdr:cNvPr id="42" name="角丸四角形 41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732CA72-8DE4-B441-B788-D332E253D198}"/>
            </a:ext>
          </a:extLst>
        </xdr:cNvPr>
        <xdr:cNvSpPr/>
      </xdr:nvSpPr>
      <xdr:spPr>
        <a:xfrm>
          <a:off x="4781550" y="314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一般女子</a:t>
          </a:r>
        </a:p>
      </xdr:txBody>
    </xdr:sp>
    <xdr:clientData/>
  </xdr:twoCellAnchor>
  <xdr:twoCellAnchor>
    <xdr:from>
      <xdr:col>1</xdr:col>
      <xdr:colOff>3778250</xdr:colOff>
      <xdr:row>8</xdr:row>
      <xdr:rowOff>31750</xdr:rowOff>
    </xdr:from>
    <xdr:to>
      <xdr:col>1</xdr:col>
      <xdr:colOff>5302251</xdr:colOff>
      <xdr:row>8</xdr:row>
      <xdr:rowOff>501650</xdr:rowOff>
    </xdr:to>
    <xdr:sp macro="" textlink="">
      <xdr:nvSpPr>
        <xdr:cNvPr id="43" name="角丸四角形 42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26FBF12B-ED48-5C43-A2A2-D692DF51FEFD}"/>
            </a:ext>
          </a:extLst>
        </xdr:cNvPr>
        <xdr:cNvSpPr/>
      </xdr:nvSpPr>
      <xdr:spPr>
        <a:xfrm>
          <a:off x="6496050" y="314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青年男子</a:t>
          </a:r>
        </a:p>
      </xdr:txBody>
    </xdr:sp>
    <xdr:clientData/>
  </xdr:twoCellAnchor>
  <xdr:twoCellAnchor>
    <xdr:from>
      <xdr:col>1</xdr:col>
      <xdr:colOff>5476875</xdr:colOff>
      <xdr:row>8</xdr:row>
      <xdr:rowOff>31750</xdr:rowOff>
    </xdr:from>
    <xdr:to>
      <xdr:col>1</xdr:col>
      <xdr:colOff>7000876</xdr:colOff>
      <xdr:row>8</xdr:row>
      <xdr:rowOff>501650</xdr:rowOff>
    </xdr:to>
    <xdr:sp macro="" textlink="">
      <xdr:nvSpPr>
        <xdr:cNvPr id="44" name="角丸四角形 43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E753F42E-5843-6946-AD38-8B7BAB2BD912}"/>
            </a:ext>
          </a:extLst>
        </xdr:cNvPr>
        <xdr:cNvSpPr/>
      </xdr:nvSpPr>
      <xdr:spPr>
        <a:xfrm>
          <a:off x="8194675" y="3143250"/>
          <a:ext cx="1524001" cy="4699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青年女子</a:t>
          </a:r>
        </a:p>
      </xdr:txBody>
    </xdr:sp>
    <xdr:clientData/>
  </xdr:twoCellAnchor>
  <xdr:twoCellAnchor>
    <xdr:from>
      <xdr:col>1</xdr:col>
      <xdr:colOff>7127874</xdr:colOff>
      <xdr:row>8</xdr:row>
      <xdr:rowOff>31750</xdr:rowOff>
    </xdr:from>
    <xdr:to>
      <xdr:col>1</xdr:col>
      <xdr:colOff>8651875</xdr:colOff>
      <xdr:row>8</xdr:row>
      <xdr:rowOff>488950</xdr:rowOff>
    </xdr:to>
    <xdr:sp macro="" textlink="">
      <xdr:nvSpPr>
        <xdr:cNvPr id="45" name="角丸四角形 44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9AAA515E-803A-1B46-9A11-3999F2EED8F0}"/>
            </a:ext>
          </a:extLst>
        </xdr:cNvPr>
        <xdr:cNvSpPr/>
      </xdr:nvSpPr>
      <xdr:spPr>
        <a:xfrm>
          <a:off x="9845674" y="3143250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壮年女子</a:t>
          </a:r>
        </a:p>
      </xdr:txBody>
    </xdr:sp>
    <xdr:clientData/>
  </xdr:twoCellAnchor>
  <xdr:twoCellAnchor>
    <xdr:from>
      <xdr:col>1</xdr:col>
      <xdr:colOff>3794125</xdr:colOff>
      <xdr:row>2</xdr:row>
      <xdr:rowOff>55562</xdr:rowOff>
    </xdr:from>
    <xdr:to>
      <xdr:col>1</xdr:col>
      <xdr:colOff>5318126</xdr:colOff>
      <xdr:row>3</xdr:row>
      <xdr:rowOff>793</xdr:rowOff>
    </xdr:to>
    <xdr:sp macro="" textlink="">
      <xdr:nvSpPr>
        <xdr:cNvPr id="46" name="角丸四角形 45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4E2C9123-AA51-6241-A411-33038F198CB6}"/>
            </a:ext>
          </a:extLst>
        </xdr:cNvPr>
        <xdr:cNvSpPr/>
      </xdr:nvSpPr>
      <xdr:spPr>
        <a:xfrm>
          <a:off x="6508750" y="1210468"/>
          <a:ext cx="1524001" cy="4572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参加料内訳</a:t>
          </a:r>
        </a:p>
      </xdr:txBody>
    </xdr:sp>
    <xdr:clientData/>
  </xdr:twoCellAnchor>
  <xdr:twoCellAnchor>
    <xdr:from>
      <xdr:col>1</xdr:col>
      <xdr:colOff>361157</xdr:colOff>
      <xdr:row>2</xdr:row>
      <xdr:rowOff>55563</xdr:rowOff>
    </xdr:from>
    <xdr:to>
      <xdr:col>1</xdr:col>
      <xdr:colOff>1885158</xdr:colOff>
      <xdr:row>3</xdr:row>
      <xdr:rowOff>794</xdr:rowOff>
    </xdr:to>
    <xdr:sp macro="" textlink="">
      <xdr:nvSpPr>
        <xdr:cNvPr id="47" name="角丸四角形 46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3FA89A1F-DC78-D346-9AF0-3002F3CCD9A1}"/>
            </a:ext>
          </a:extLst>
        </xdr:cNvPr>
        <xdr:cNvSpPr/>
      </xdr:nvSpPr>
      <xdr:spPr>
        <a:xfrm>
          <a:off x="3075782" y="1210469"/>
          <a:ext cx="1524001" cy="4572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役員名簿</a:t>
          </a:r>
        </a:p>
      </xdr:txBody>
    </xdr:sp>
    <xdr:clientData/>
  </xdr:twoCellAnchor>
  <xdr:twoCellAnchor>
    <xdr:from>
      <xdr:col>1</xdr:col>
      <xdr:colOff>2111375</xdr:colOff>
      <xdr:row>2</xdr:row>
      <xdr:rowOff>55562</xdr:rowOff>
    </xdr:from>
    <xdr:to>
      <xdr:col>1</xdr:col>
      <xdr:colOff>3635376</xdr:colOff>
      <xdr:row>3</xdr:row>
      <xdr:rowOff>793</xdr:rowOff>
    </xdr:to>
    <xdr:sp macro="" textlink="">
      <xdr:nvSpPr>
        <xdr:cNvPr id="48" name="角丸四角形 47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9C29DEBB-BE7F-8042-A41F-EAA032BB930F}"/>
            </a:ext>
          </a:extLst>
        </xdr:cNvPr>
        <xdr:cNvSpPr/>
      </xdr:nvSpPr>
      <xdr:spPr>
        <a:xfrm>
          <a:off x="4826000" y="1210468"/>
          <a:ext cx="1524001" cy="4572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参加人員</a:t>
          </a:r>
        </a:p>
      </xdr:txBody>
    </xdr:sp>
    <xdr:clientData/>
  </xdr:twoCellAnchor>
  <xdr:twoCellAnchor>
    <xdr:from>
      <xdr:col>1</xdr:col>
      <xdr:colOff>365124</xdr:colOff>
      <xdr:row>28</xdr:row>
      <xdr:rowOff>15875</xdr:rowOff>
    </xdr:from>
    <xdr:to>
      <xdr:col>1</xdr:col>
      <xdr:colOff>1889125</xdr:colOff>
      <xdr:row>28</xdr:row>
      <xdr:rowOff>473075</xdr:rowOff>
    </xdr:to>
    <xdr:sp macro="" textlink="">
      <xdr:nvSpPr>
        <xdr:cNvPr id="49" name="角丸四角形 48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B3719AF4-DCC1-F846-BABC-B363E0981C98}"/>
            </a:ext>
          </a:extLst>
        </xdr:cNvPr>
        <xdr:cNvSpPr/>
      </xdr:nvSpPr>
      <xdr:spPr>
        <a:xfrm>
          <a:off x="3082924" y="9477375"/>
          <a:ext cx="1524001" cy="457200"/>
        </a:xfrm>
        <a:prstGeom prst="roundRect">
          <a:avLst/>
        </a:prstGeom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申し込み</a:t>
          </a:r>
        </a:p>
      </xdr:txBody>
    </xdr:sp>
    <xdr:clientData/>
  </xdr:twoCellAnchor>
  <xdr:twoCellAnchor>
    <xdr:from>
      <xdr:col>1</xdr:col>
      <xdr:colOff>365124</xdr:colOff>
      <xdr:row>1</xdr:row>
      <xdr:rowOff>15875</xdr:rowOff>
    </xdr:from>
    <xdr:to>
      <xdr:col>1</xdr:col>
      <xdr:colOff>3571875</xdr:colOff>
      <xdr:row>1</xdr:row>
      <xdr:rowOff>473075</xdr:rowOff>
    </xdr:to>
    <xdr:sp macro="" textlink="">
      <xdr:nvSpPr>
        <xdr:cNvPr id="50" name="角丸四角形 49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66C99B23-1517-3C49-BC12-24B08033E06F}"/>
            </a:ext>
          </a:extLst>
        </xdr:cNvPr>
        <xdr:cNvSpPr/>
      </xdr:nvSpPr>
      <xdr:spPr>
        <a:xfrm>
          <a:off x="3079749" y="603250"/>
          <a:ext cx="3206751" cy="4572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20000"/>
              <a:lumOff val="8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作成及び申込要領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79375</xdr:rowOff>
    </xdr:from>
    <xdr:to>
      <xdr:col>6</xdr:col>
      <xdr:colOff>1157514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9064625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0</xdr:row>
      <xdr:rowOff>79375</xdr:rowOff>
    </xdr:from>
    <xdr:to>
      <xdr:col>9</xdr:col>
      <xdr:colOff>30389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9652000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79375</xdr:rowOff>
    </xdr:from>
    <xdr:to>
      <xdr:col>10</xdr:col>
      <xdr:colOff>109764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9620250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174625</xdr:colOff>
      <xdr:row>0</xdr:row>
      <xdr:rowOff>95250</xdr:rowOff>
    </xdr:from>
    <xdr:to>
      <xdr:col>7</xdr:col>
      <xdr:colOff>46264</xdr:colOff>
      <xdr:row>2</xdr:row>
      <xdr:rowOff>52025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9509125" y="9525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0</xdr:row>
      <xdr:rowOff>0</xdr:rowOff>
    </xdr:from>
    <xdr:to>
      <xdr:col>6</xdr:col>
      <xdr:colOff>1189264</xdr:colOff>
      <xdr:row>1</xdr:row>
      <xdr:rowOff>179025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9032875" y="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0</xdr:row>
      <xdr:rowOff>47625</xdr:rowOff>
    </xdr:from>
    <xdr:to>
      <xdr:col>7</xdr:col>
      <xdr:colOff>1157514</xdr:colOff>
      <xdr:row>2</xdr:row>
      <xdr:rowOff>4400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10271125" y="4762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0</xdr:row>
      <xdr:rowOff>15875</xdr:rowOff>
    </xdr:from>
    <xdr:to>
      <xdr:col>7</xdr:col>
      <xdr:colOff>1189264</xdr:colOff>
      <xdr:row>1</xdr:row>
      <xdr:rowOff>194900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9461500" y="158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111125</xdr:colOff>
      <xdr:row>0</xdr:row>
      <xdr:rowOff>79375</xdr:rowOff>
    </xdr:from>
    <xdr:to>
      <xdr:col>7</xdr:col>
      <xdr:colOff>1173389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9604375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0</xdr:row>
      <xdr:rowOff>79375</xdr:rowOff>
    </xdr:from>
    <xdr:to>
      <xdr:col>7</xdr:col>
      <xdr:colOff>1189264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/>
      </xdr:nvSpPr>
      <xdr:spPr>
        <a:xfrm>
          <a:off x="9810750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0</xdr:row>
      <xdr:rowOff>79375</xdr:rowOff>
    </xdr:from>
    <xdr:to>
      <xdr:col>8</xdr:col>
      <xdr:colOff>1189264</xdr:colOff>
      <xdr:row>2</xdr:row>
      <xdr:rowOff>36150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9842500" y="79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0</xdr:row>
      <xdr:rowOff>127000</xdr:rowOff>
    </xdr:from>
    <xdr:to>
      <xdr:col>8</xdr:col>
      <xdr:colOff>208189</xdr:colOff>
      <xdr:row>2</xdr:row>
      <xdr:rowOff>228600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308725" y="127000"/>
          <a:ext cx="1100364" cy="3556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85725</xdr:rowOff>
    </xdr:from>
    <xdr:to>
      <xdr:col>8</xdr:col>
      <xdr:colOff>97064</xdr:colOff>
      <xdr:row>2</xdr:row>
      <xdr:rowOff>42500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/>
      </xdr:nvSpPr>
      <xdr:spPr>
        <a:xfrm>
          <a:off x="9080500" y="85725"/>
          <a:ext cx="1062264" cy="3377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73025</xdr:rowOff>
    </xdr:from>
    <xdr:to>
      <xdr:col>15</xdr:col>
      <xdr:colOff>58964</xdr:colOff>
      <xdr:row>2</xdr:row>
      <xdr:rowOff>29800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1112500" y="73025"/>
          <a:ext cx="1062264" cy="3377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0</xdr:row>
      <xdr:rowOff>142875</xdr:rowOff>
    </xdr:from>
    <xdr:to>
      <xdr:col>12</xdr:col>
      <xdr:colOff>52614</xdr:colOff>
      <xdr:row>2</xdr:row>
      <xdr:rowOff>99650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10226675" y="142875"/>
          <a:ext cx="1065439" cy="3377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111125</xdr:colOff>
      <xdr:row>0</xdr:row>
      <xdr:rowOff>63500</xdr:rowOff>
    </xdr:from>
    <xdr:to>
      <xdr:col>6</xdr:col>
      <xdr:colOff>1173389</xdr:colOff>
      <xdr:row>2</xdr:row>
      <xdr:rowOff>20275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10239375" y="6350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  <xdr:twoCellAnchor>
    <xdr:from>
      <xdr:col>10</xdr:col>
      <xdr:colOff>215900</xdr:colOff>
      <xdr:row>1</xdr:row>
      <xdr:rowOff>38100</xdr:rowOff>
    </xdr:from>
    <xdr:to>
      <xdr:col>14</xdr:col>
      <xdr:colOff>160564</xdr:colOff>
      <xdr:row>2</xdr:row>
      <xdr:rowOff>159975</xdr:rowOff>
    </xdr:to>
    <xdr:sp macro="" textlink="">
      <xdr:nvSpPr>
        <xdr:cNvPr id="3" name="額縁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D2BDA7-F007-1F4A-A35A-6BEA2E611E3F}"/>
            </a:ext>
          </a:extLst>
        </xdr:cNvPr>
        <xdr:cNvSpPr/>
      </xdr:nvSpPr>
      <xdr:spPr>
        <a:xfrm>
          <a:off x="8521700" y="228600"/>
          <a:ext cx="1062264" cy="363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117475</xdr:colOff>
      <xdr:row>0</xdr:row>
      <xdr:rowOff>98425</xdr:rowOff>
    </xdr:from>
    <xdr:to>
      <xdr:col>21</xdr:col>
      <xdr:colOff>62139</xdr:colOff>
      <xdr:row>2</xdr:row>
      <xdr:rowOff>55200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10582275" y="98425"/>
          <a:ext cx="1062264" cy="3631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92075</xdr:rowOff>
    </xdr:from>
    <xdr:to>
      <xdr:col>14</xdr:col>
      <xdr:colOff>30389</xdr:colOff>
      <xdr:row>2</xdr:row>
      <xdr:rowOff>48850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/>
      </xdr:nvSpPr>
      <xdr:spPr>
        <a:xfrm>
          <a:off x="10017125" y="92075"/>
          <a:ext cx="1062264" cy="3377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0</xdr:row>
      <xdr:rowOff>98425</xdr:rowOff>
    </xdr:from>
    <xdr:to>
      <xdr:col>16</xdr:col>
      <xdr:colOff>8164</xdr:colOff>
      <xdr:row>2</xdr:row>
      <xdr:rowOff>55200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/>
      </xdr:nvSpPr>
      <xdr:spPr>
        <a:xfrm>
          <a:off x="10858500" y="98425"/>
          <a:ext cx="1062264" cy="3377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165100</xdr:colOff>
      <xdr:row>0</xdr:row>
      <xdr:rowOff>127000</xdr:rowOff>
    </xdr:from>
    <xdr:to>
      <xdr:col>8</xdr:col>
      <xdr:colOff>541564</xdr:colOff>
      <xdr:row>2</xdr:row>
      <xdr:rowOff>23450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/>
      </xdr:nvSpPr>
      <xdr:spPr>
        <a:xfrm>
          <a:off x="8686800" y="127000"/>
          <a:ext cx="1062264" cy="3282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79375</xdr:colOff>
      <xdr:row>1</xdr:row>
      <xdr:rowOff>31750</xdr:rowOff>
    </xdr:from>
    <xdr:to>
      <xdr:col>28</xdr:col>
      <xdr:colOff>62139</xdr:colOff>
      <xdr:row>2</xdr:row>
      <xdr:rowOff>163150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937375" y="206375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127000</xdr:colOff>
      <xdr:row>0</xdr:row>
      <xdr:rowOff>127000</xdr:rowOff>
    </xdr:from>
    <xdr:to>
      <xdr:col>26</xdr:col>
      <xdr:colOff>189139</xdr:colOff>
      <xdr:row>1</xdr:row>
      <xdr:rowOff>306025</xdr:rowOff>
    </xdr:to>
    <xdr:sp macro="" textlink="">
      <xdr:nvSpPr>
        <xdr:cNvPr id="5" name="額縁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0" y="127000"/>
          <a:ext cx="1062264" cy="3536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73025</xdr:colOff>
      <xdr:row>0</xdr:row>
      <xdr:rowOff>73025</xdr:rowOff>
    </xdr:from>
    <xdr:to>
      <xdr:col>11</xdr:col>
      <xdr:colOff>43089</xdr:colOff>
      <xdr:row>2</xdr:row>
      <xdr:rowOff>32975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66125" y="73025"/>
          <a:ext cx="1087664" cy="366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0</xdr:row>
      <xdr:rowOff>66675</xdr:rowOff>
    </xdr:from>
    <xdr:to>
      <xdr:col>11</xdr:col>
      <xdr:colOff>109764</xdr:colOff>
      <xdr:row>2</xdr:row>
      <xdr:rowOff>20275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994525" y="66675"/>
          <a:ext cx="1065439" cy="360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80683</xdr:colOff>
      <xdr:row>0</xdr:row>
      <xdr:rowOff>54535</xdr:rowOff>
    </xdr:from>
    <xdr:to>
      <xdr:col>15</xdr:col>
      <xdr:colOff>31324</xdr:colOff>
      <xdr:row>2</xdr:row>
      <xdr:rowOff>15979</xdr:rowOff>
    </xdr:to>
    <xdr:sp macro="" textlink="">
      <xdr:nvSpPr>
        <xdr:cNvPr id="2" name="額縁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869083" y="54535"/>
          <a:ext cx="1068241" cy="317044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戻る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16C57-0F51-5A4E-ACC7-BBA21367A1EA}">
  <sheetPr codeName="Sheet1"/>
  <dimension ref="A1:B4"/>
  <sheetViews>
    <sheetView workbookViewId="0">
      <selection activeCell="D16" sqref="D16"/>
    </sheetView>
  </sheetViews>
  <sheetFormatPr defaultColWidth="10.875" defaultRowHeight="24" customHeight="1" x14ac:dyDescent="0.15"/>
  <cols>
    <col min="1" max="1" width="17.875" style="4" bestFit="1" customWidth="1"/>
    <col min="2" max="2" width="32.125" style="4" customWidth="1"/>
    <col min="3" max="16384" width="10.875" style="4"/>
  </cols>
  <sheetData>
    <row r="1" spans="1:2" ht="44.1" customHeight="1" x14ac:dyDescent="0.15">
      <c r="A1" s="79" t="s">
        <v>411</v>
      </c>
      <c r="B1" s="79"/>
    </row>
    <row r="2" spans="1:2" ht="44.1" customHeight="1" x14ac:dyDescent="0.15">
      <c r="A2" s="26" t="s">
        <v>495</v>
      </c>
      <c r="B2" s="80">
        <v>67</v>
      </c>
    </row>
    <row r="3" spans="1:2" ht="44.1" customHeight="1" x14ac:dyDescent="0.15">
      <c r="A3" s="26" t="s">
        <v>410</v>
      </c>
      <c r="B3" s="81">
        <v>45383</v>
      </c>
    </row>
    <row r="4" spans="1:2" ht="44.1" customHeight="1" x14ac:dyDescent="0.15">
      <c r="A4" s="26" t="s">
        <v>494</v>
      </c>
      <c r="B4" s="81">
        <v>45503</v>
      </c>
    </row>
  </sheetData>
  <phoneticPr fontId="4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fitToPage="1"/>
  </sheetPr>
  <dimension ref="A1:G568"/>
  <sheetViews>
    <sheetView tabSelected="1" view="pageBreakPreview" zoomScaleNormal="100" zoomScaleSheetLayoutView="100" workbookViewId="0">
      <pane ySplit="8" topLeftCell="A9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3.125" style="31" customWidth="1"/>
    <col min="2" max="2" width="12.5" style="31" customWidth="1"/>
    <col min="3" max="3" width="16.625" style="88" customWidth="1"/>
    <col min="4" max="4" width="12.625" style="156" customWidth="1"/>
    <col min="5" max="5" width="7.5" style="93" customWidth="1"/>
    <col min="6" max="6" width="31.125" style="31" customWidth="1"/>
    <col min="7" max="7" width="5" style="31" customWidth="1"/>
    <col min="8" max="106" width="3.625" style="31" customWidth="1"/>
    <col min="107" max="16384" width="9" style="31"/>
  </cols>
  <sheetData>
    <row r="1" spans="1:7" ht="14.25" x14ac:dyDescent="0.15">
      <c r="F1" s="86" t="s">
        <v>119</v>
      </c>
    </row>
    <row r="2" spans="1:7" ht="18.75" x14ac:dyDescent="0.15">
      <c r="A2" s="516" t="str">
        <f>"第"&amp;Facesheet!$B$2&amp;"回福岡県民スポーツ大会"</f>
        <v>第67回福岡県民スポーツ大会</v>
      </c>
      <c r="B2" s="516"/>
      <c r="C2" s="516"/>
      <c r="F2" s="86"/>
    </row>
    <row r="4" spans="1:7" ht="21.75" customHeight="1" x14ac:dyDescent="0.15">
      <c r="A4" s="519" t="s">
        <v>270</v>
      </c>
      <c r="B4" s="519"/>
      <c r="C4" s="519"/>
      <c r="D4" s="519"/>
      <c r="E4" s="519"/>
      <c r="F4" s="519"/>
    </row>
    <row r="5" spans="1:7" ht="21.75" customHeight="1" x14ac:dyDescent="0.15"/>
    <row r="6" spans="1:7" s="32" customFormat="1" ht="21.75" customHeight="1" x14ac:dyDescent="0.15">
      <c r="A6" s="86" t="s">
        <v>113</v>
      </c>
      <c r="B6" s="87">
        <f>'0.役員名簿'!B7</f>
        <v>0</v>
      </c>
      <c r="C6" s="94" t="s">
        <v>120</v>
      </c>
      <c r="D6" s="156"/>
      <c r="E6" s="93"/>
    </row>
    <row r="7" spans="1:7" ht="21.75" customHeight="1" x14ac:dyDescent="0.15"/>
    <row r="8" spans="1:7" ht="19.5" customHeight="1" x14ac:dyDescent="0.15">
      <c r="A8" s="157"/>
      <c r="B8" s="158"/>
      <c r="C8" s="159" t="s">
        <v>7</v>
      </c>
      <c r="D8" s="160" t="s">
        <v>3</v>
      </c>
      <c r="E8" s="161" t="s">
        <v>12</v>
      </c>
      <c r="F8" s="159" t="s">
        <v>124</v>
      </c>
    </row>
    <row r="9" spans="1:7" ht="24" customHeight="1" x14ac:dyDescent="0.15">
      <c r="A9" s="153" t="s">
        <v>4</v>
      </c>
      <c r="B9" s="162"/>
      <c r="C9" s="38"/>
      <c r="D9" s="92"/>
      <c r="E9" s="163" t="str">
        <f>IF(D9="","",DATEDIF(D9,Facesheet!$B$3,"Y"))</f>
        <v/>
      </c>
      <c r="F9" s="39"/>
    </row>
    <row r="10" spans="1:7" ht="24" customHeight="1" x14ac:dyDescent="0.15">
      <c r="A10" s="153" t="s">
        <v>4</v>
      </c>
      <c r="B10" s="162"/>
      <c r="C10" s="38"/>
      <c r="D10" s="92"/>
      <c r="E10" s="163" t="str">
        <f>IF(D10="","",DATEDIF(D10,Facesheet!$B$3,"Y"))</f>
        <v/>
      </c>
      <c r="F10" s="39"/>
    </row>
    <row r="12" spans="1:7" ht="19.5" customHeight="1" x14ac:dyDescent="0.15">
      <c r="A12" s="88" t="s">
        <v>597</v>
      </c>
      <c r="C12" s="31" t="s">
        <v>535</v>
      </c>
      <c r="F12" s="93"/>
    </row>
    <row r="13" spans="1:7" ht="19.5" customHeight="1" x14ac:dyDescent="0.15">
      <c r="A13" s="159" t="s">
        <v>121</v>
      </c>
      <c r="B13" s="158" t="s">
        <v>123</v>
      </c>
      <c r="C13" s="158" t="s">
        <v>7</v>
      </c>
      <c r="D13" s="164" t="s">
        <v>3</v>
      </c>
      <c r="E13" s="165" t="s">
        <v>12</v>
      </c>
      <c r="F13" s="159" t="s">
        <v>124</v>
      </c>
    </row>
    <row r="14" spans="1:7" ht="23.25" customHeight="1" x14ac:dyDescent="0.15">
      <c r="A14" s="153" t="s">
        <v>125</v>
      </c>
      <c r="B14" s="40"/>
      <c r="C14" s="38"/>
      <c r="D14" s="77"/>
      <c r="E14" s="163" t="str">
        <f>IF(D14="","",DATEDIF(D14,Facesheet!$B$3,"Y"))</f>
        <v/>
      </c>
      <c r="F14" s="39"/>
      <c r="G14" s="95"/>
    </row>
    <row r="15" spans="1:7" ht="23.25" customHeight="1" x14ac:dyDescent="0.15">
      <c r="A15" s="153" t="s">
        <v>125</v>
      </c>
      <c r="B15" s="40"/>
      <c r="C15" s="38"/>
      <c r="D15" s="77"/>
      <c r="E15" s="163" t="str">
        <f>IF(D15="","",DATEDIF(D15,Facesheet!$B$3,"Y"))</f>
        <v/>
      </c>
      <c r="F15" s="39"/>
    </row>
    <row r="16" spans="1:7" ht="23.25" customHeight="1" x14ac:dyDescent="0.15">
      <c r="A16" s="153" t="s">
        <v>127</v>
      </c>
      <c r="B16" s="40"/>
      <c r="C16" s="38"/>
      <c r="D16" s="77"/>
      <c r="E16" s="163" t="str">
        <f>IF(D16="","",DATEDIF(D16,Facesheet!$B$3,"Y"))</f>
        <v/>
      </c>
      <c r="F16" s="39"/>
    </row>
    <row r="17" spans="1:6" ht="23.25" customHeight="1" x14ac:dyDescent="0.15">
      <c r="A17" s="153" t="s">
        <v>126</v>
      </c>
      <c r="B17" s="40"/>
      <c r="C17" s="38"/>
      <c r="D17" s="77"/>
      <c r="E17" s="163" t="str">
        <f>IF(D17="","",DATEDIF(D17,Facesheet!$B$3,"Y"))</f>
        <v/>
      </c>
      <c r="F17" s="39"/>
    </row>
    <row r="18" spans="1:6" ht="23.25" customHeight="1" x14ac:dyDescent="0.15">
      <c r="A18" s="153" t="s">
        <v>128</v>
      </c>
      <c r="B18" s="40"/>
      <c r="C18" s="38"/>
      <c r="D18" s="77"/>
      <c r="E18" s="163" t="str">
        <f>IF(D18="","",DATEDIF(D18,Facesheet!$B$3,"Y"))</f>
        <v/>
      </c>
      <c r="F18" s="39"/>
    </row>
    <row r="19" spans="1:6" ht="23.25" customHeight="1" x14ac:dyDescent="0.15">
      <c r="A19" s="153" t="s">
        <v>128</v>
      </c>
      <c r="B19" s="40"/>
      <c r="C19" s="38"/>
      <c r="D19" s="77"/>
      <c r="E19" s="163" t="str">
        <f>IF(D19="","",DATEDIF(D19,Facesheet!$B$3,"Y"))</f>
        <v/>
      </c>
      <c r="F19" s="39"/>
    </row>
    <row r="20" spans="1:6" ht="23.25" customHeight="1" x14ac:dyDescent="0.15">
      <c r="A20" s="153" t="s">
        <v>129</v>
      </c>
      <c r="B20" s="40"/>
      <c r="C20" s="38"/>
      <c r="D20" s="77"/>
      <c r="E20" s="163" t="str">
        <f>IF(D20="","",DATEDIF(D20,Facesheet!$B$3,"Y"))</f>
        <v/>
      </c>
      <c r="F20" s="39"/>
    </row>
    <row r="21" spans="1:6" ht="23.25" customHeight="1" x14ac:dyDescent="0.15">
      <c r="A21" s="153" t="s">
        <v>129</v>
      </c>
      <c r="B21" s="40"/>
      <c r="C21" s="38"/>
      <c r="D21" s="77"/>
      <c r="E21" s="163" t="str">
        <f>IF(D21="","",DATEDIF(D21,Facesheet!$B$3,"Y"))</f>
        <v/>
      </c>
      <c r="F21" s="39"/>
    </row>
    <row r="23" spans="1:6" ht="20.25" customHeight="1" x14ac:dyDescent="0.15">
      <c r="A23" s="88" t="s">
        <v>598</v>
      </c>
      <c r="C23" s="31" t="s">
        <v>535</v>
      </c>
      <c r="E23" s="31"/>
    </row>
    <row r="24" spans="1:6" ht="19.5" customHeight="1" x14ac:dyDescent="0.15">
      <c r="A24" s="159" t="s">
        <v>121</v>
      </c>
      <c r="B24" s="158" t="s">
        <v>122</v>
      </c>
      <c r="C24" s="158" t="s">
        <v>7</v>
      </c>
      <c r="D24" s="167" t="s">
        <v>3</v>
      </c>
      <c r="E24" s="165" t="s">
        <v>12</v>
      </c>
      <c r="F24" s="159" t="s">
        <v>124</v>
      </c>
    </row>
    <row r="25" spans="1:6" ht="23.25" customHeight="1" x14ac:dyDescent="0.15">
      <c r="A25" s="168" t="s">
        <v>125</v>
      </c>
      <c r="B25" s="40"/>
      <c r="C25" s="38"/>
      <c r="D25" s="78"/>
      <c r="E25" s="163" t="str">
        <f>IF(D25="","",DATEDIF(D25,Facesheet!$B$3,"Y"))</f>
        <v/>
      </c>
      <c r="F25" s="39"/>
    </row>
    <row r="26" spans="1:6" ht="23.25" customHeight="1" x14ac:dyDescent="0.15">
      <c r="A26" s="168" t="s">
        <v>125</v>
      </c>
      <c r="B26" s="40"/>
      <c r="C26" s="38"/>
      <c r="D26" s="78"/>
      <c r="E26" s="163" t="str">
        <f>IF(D26="","",DATEDIF(D26,Facesheet!$B$3,"Y"))</f>
        <v/>
      </c>
      <c r="F26" s="39"/>
    </row>
    <row r="27" spans="1:6" ht="23.25" customHeight="1" x14ac:dyDescent="0.15">
      <c r="A27" s="168" t="s">
        <v>130</v>
      </c>
      <c r="B27" s="40"/>
      <c r="C27" s="38"/>
      <c r="D27" s="78"/>
      <c r="E27" s="163" t="str">
        <f>IF(D27="","",DATEDIF(D27,Facesheet!$B$3,"Y"))</f>
        <v/>
      </c>
      <c r="F27" s="39"/>
    </row>
    <row r="28" spans="1:6" ht="23.25" customHeight="1" x14ac:dyDescent="0.15">
      <c r="A28" s="168" t="s">
        <v>130</v>
      </c>
      <c r="B28" s="40"/>
      <c r="C28" s="38"/>
      <c r="D28" s="78"/>
      <c r="E28" s="163" t="str">
        <f>IF(D28="","",DATEDIF(D28,Facesheet!$B$3,"Y"))</f>
        <v/>
      </c>
      <c r="F28" s="39"/>
    </row>
    <row r="29" spans="1:6" ht="23.25" customHeight="1" x14ac:dyDescent="0.15">
      <c r="A29" s="168" t="s">
        <v>131</v>
      </c>
      <c r="B29" s="40"/>
      <c r="C29" s="38"/>
      <c r="D29" s="78"/>
      <c r="E29" s="163" t="str">
        <f>IF(D29="","",DATEDIF(D29,Facesheet!$B$3,"Y"))</f>
        <v/>
      </c>
      <c r="F29" s="39"/>
    </row>
    <row r="30" spans="1:6" ht="23.25" customHeight="1" x14ac:dyDescent="0.15">
      <c r="A30" s="168" t="s">
        <v>131</v>
      </c>
      <c r="B30" s="40"/>
      <c r="C30" s="38"/>
      <c r="D30" s="78"/>
      <c r="E30" s="163" t="str">
        <f>IF(D30="","",DATEDIF(D30,Facesheet!$B$3,"Y"))</f>
        <v/>
      </c>
      <c r="F30" s="39"/>
    </row>
    <row r="31" spans="1:6" ht="23.25" customHeight="1" x14ac:dyDescent="0.15">
      <c r="A31" s="169" t="s">
        <v>346</v>
      </c>
      <c r="B31" s="40"/>
      <c r="C31" s="38"/>
      <c r="D31" s="78"/>
      <c r="E31" s="163" t="str">
        <f>IF(D31="","",DATEDIF(D31,Facesheet!$B$3,"Y"))</f>
        <v/>
      </c>
      <c r="F31" s="39"/>
    </row>
    <row r="32" spans="1:6" ht="23.25" customHeight="1" x14ac:dyDescent="0.15">
      <c r="A32" s="169" t="s">
        <v>346</v>
      </c>
      <c r="B32" s="40"/>
      <c r="C32" s="38"/>
      <c r="D32" s="78"/>
      <c r="E32" s="163" t="str">
        <f>IF(D32="","",DATEDIF(D32,Facesheet!$B$3,"Y"))</f>
        <v/>
      </c>
      <c r="F32" s="39"/>
    </row>
    <row r="33" spans="1:6" ht="21.75" customHeight="1" x14ac:dyDescent="0.15">
      <c r="A33" s="517"/>
      <c r="B33" s="517"/>
      <c r="C33" s="517"/>
      <c r="D33" s="518"/>
      <c r="E33" s="517"/>
      <c r="F33" s="517"/>
    </row>
    <row r="34" spans="1:6" ht="21.75" customHeight="1" x14ac:dyDescent="0.15"/>
    <row r="35" spans="1:6" ht="21.75" customHeight="1" x14ac:dyDescent="0.15"/>
    <row r="36" spans="1:6" ht="21.75" customHeight="1" x14ac:dyDescent="0.15"/>
    <row r="37" spans="1:6" ht="21.75" customHeight="1" x14ac:dyDescent="0.15"/>
    <row r="38" spans="1:6" ht="21.75" customHeight="1" x14ac:dyDescent="0.15"/>
    <row r="39" spans="1:6" ht="21.75" customHeight="1" x14ac:dyDescent="0.15"/>
    <row r="40" spans="1:6" ht="21.75" customHeight="1" x14ac:dyDescent="0.15"/>
    <row r="41" spans="1:6" ht="21.75" customHeight="1" x14ac:dyDescent="0.15"/>
    <row r="42" spans="1:6" ht="21.75" customHeight="1" x14ac:dyDescent="0.15"/>
    <row r="43" spans="1:6" ht="21.75" customHeight="1" x14ac:dyDescent="0.15"/>
    <row r="44" spans="1:6" ht="21.75" customHeight="1" x14ac:dyDescent="0.15"/>
    <row r="45" spans="1:6" ht="21.75" customHeight="1" x14ac:dyDescent="0.15"/>
    <row r="46" spans="1:6" ht="21.75" customHeight="1" x14ac:dyDescent="0.15"/>
    <row r="47" spans="1:6" ht="21.75" customHeight="1" x14ac:dyDescent="0.15"/>
    <row r="48" spans="1:6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spans="1:6" ht="21.75" customHeight="1" x14ac:dyDescent="0.15"/>
    <row r="66" spans="1:6" ht="21.75" customHeight="1" x14ac:dyDescent="0.15"/>
    <row r="67" spans="1:6" ht="21.75" customHeight="1" x14ac:dyDescent="0.15"/>
    <row r="68" spans="1:6" ht="21.75" customHeight="1" x14ac:dyDescent="0.15"/>
    <row r="69" spans="1:6" ht="21.75" customHeight="1" x14ac:dyDescent="0.15"/>
    <row r="70" spans="1:6" ht="21.75" customHeight="1" x14ac:dyDescent="0.15"/>
    <row r="71" spans="1:6" ht="21.75" customHeight="1" x14ac:dyDescent="0.15"/>
    <row r="72" spans="1:6" ht="21.75" customHeight="1" x14ac:dyDescent="0.15"/>
    <row r="73" spans="1:6" ht="21.75" customHeight="1" x14ac:dyDescent="0.15"/>
    <row r="74" spans="1:6" ht="21.75" customHeight="1" x14ac:dyDescent="0.15"/>
    <row r="75" spans="1:6" ht="21.75" customHeight="1" x14ac:dyDescent="0.15"/>
    <row r="76" spans="1:6" ht="21.75" customHeight="1" x14ac:dyDescent="0.15"/>
    <row r="77" spans="1:6" ht="21.75" customHeight="1" x14ac:dyDescent="0.15"/>
    <row r="78" spans="1:6" ht="21.75" customHeight="1" x14ac:dyDescent="0.15">
      <c r="A78" s="32"/>
      <c r="B78" s="32"/>
      <c r="C78" s="33"/>
      <c r="F78" s="32"/>
    </row>
    <row r="79" spans="1:6" ht="21.75" customHeight="1" x14ac:dyDescent="0.15">
      <c r="A79" s="32"/>
      <c r="B79" s="32"/>
      <c r="C79" s="33"/>
      <c r="F79" s="32"/>
    </row>
    <row r="80" spans="1:6" ht="21.75" customHeight="1" x14ac:dyDescent="0.15">
      <c r="A80" s="32"/>
      <c r="B80" s="32"/>
      <c r="C80" s="33"/>
      <c r="F80" s="32"/>
    </row>
    <row r="81" spans="1:6" ht="21.75" customHeight="1" x14ac:dyDescent="0.15">
      <c r="A81" s="32"/>
      <c r="B81" s="32"/>
      <c r="C81" s="33"/>
      <c r="F81" s="32"/>
    </row>
    <row r="82" spans="1:6" ht="21.75" customHeight="1" x14ac:dyDescent="0.15">
      <c r="A82" s="32"/>
      <c r="B82" s="32"/>
      <c r="C82" s="33"/>
      <c r="F82" s="32"/>
    </row>
    <row r="83" spans="1:6" ht="21.75" customHeight="1" x14ac:dyDescent="0.15">
      <c r="A83" s="32"/>
      <c r="B83" s="32"/>
      <c r="C83" s="33"/>
      <c r="F83" s="32"/>
    </row>
    <row r="84" spans="1:6" ht="21.75" customHeight="1" x14ac:dyDescent="0.15">
      <c r="A84" s="32"/>
      <c r="B84" s="32"/>
      <c r="C84" s="33"/>
      <c r="F84" s="32"/>
    </row>
    <row r="85" spans="1:6" ht="21.75" customHeight="1" x14ac:dyDescent="0.15">
      <c r="A85" s="32"/>
      <c r="B85" s="32"/>
      <c r="C85" s="33"/>
      <c r="F85" s="32"/>
    </row>
    <row r="86" spans="1:6" ht="21.75" customHeight="1" x14ac:dyDescent="0.15">
      <c r="A86" s="32"/>
      <c r="B86" s="32"/>
      <c r="C86" s="33"/>
      <c r="F86" s="32"/>
    </row>
    <row r="87" spans="1:6" ht="21.75" customHeight="1" x14ac:dyDescent="0.15">
      <c r="A87" s="32"/>
      <c r="B87" s="32"/>
      <c r="C87" s="33"/>
      <c r="F87" s="32"/>
    </row>
    <row r="88" spans="1:6" ht="21.75" customHeight="1" x14ac:dyDescent="0.15">
      <c r="A88" s="32"/>
      <c r="B88" s="32"/>
      <c r="C88" s="33"/>
      <c r="F88" s="32"/>
    </row>
    <row r="89" spans="1:6" ht="21.75" customHeight="1" x14ac:dyDescent="0.15">
      <c r="A89" s="32"/>
      <c r="B89" s="32"/>
      <c r="C89" s="33"/>
      <c r="F89" s="32"/>
    </row>
    <row r="90" spans="1:6" ht="21.75" customHeight="1" x14ac:dyDescent="0.15">
      <c r="A90" s="32"/>
      <c r="B90" s="32"/>
      <c r="C90" s="33"/>
      <c r="F90" s="32"/>
    </row>
    <row r="91" spans="1:6" ht="21.75" customHeight="1" x14ac:dyDescent="0.15">
      <c r="A91" s="32"/>
      <c r="B91" s="32"/>
      <c r="C91" s="33"/>
      <c r="F91" s="32"/>
    </row>
    <row r="92" spans="1:6" ht="21.75" customHeight="1" x14ac:dyDescent="0.15">
      <c r="A92" s="32"/>
      <c r="B92" s="32"/>
      <c r="C92" s="33"/>
      <c r="F92" s="32"/>
    </row>
    <row r="93" spans="1:6" ht="21.75" customHeight="1" x14ac:dyDescent="0.15">
      <c r="A93" s="32"/>
      <c r="B93" s="32"/>
      <c r="C93" s="33"/>
      <c r="F93" s="32"/>
    </row>
    <row r="94" spans="1:6" ht="21.75" customHeight="1" x14ac:dyDescent="0.15">
      <c r="A94" s="32"/>
      <c r="B94" s="32"/>
      <c r="C94" s="33"/>
      <c r="F94" s="32"/>
    </row>
    <row r="95" spans="1:6" ht="21.75" customHeight="1" x14ac:dyDescent="0.15">
      <c r="A95" s="32"/>
      <c r="B95" s="32"/>
      <c r="C95" s="33"/>
      <c r="F95" s="32"/>
    </row>
    <row r="96" spans="1:6" ht="21.75" customHeight="1" x14ac:dyDescent="0.15">
      <c r="A96" s="32"/>
      <c r="B96" s="32"/>
      <c r="C96" s="33"/>
      <c r="F96" s="32"/>
    </row>
    <row r="97" spans="1:6" ht="21.75" customHeight="1" x14ac:dyDescent="0.15">
      <c r="A97" s="32"/>
      <c r="B97" s="32"/>
      <c r="C97" s="33"/>
      <c r="F97" s="32"/>
    </row>
    <row r="98" spans="1:6" ht="21.75" customHeight="1" x14ac:dyDescent="0.15">
      <c r="A98" s="32"/>
      <c r="B98" s="32"/>
      <c r="C98" s="33"/>
      <c r="F98" s="32"/>
    </row>
    <row r="99" spans="1:6" ht="21.75" customHeight="1" x14ac:dyDescent="0.15">
      <c r="A99" s="32"/>
      <c r="B99" s="32"/>
      <c r="C99" s="33"/>
      <c r="F99" s="32"/>
    </row>
    <row r="100" spans="1:6" ht="21.75" customHeight="1" x14ac:dyDescent="0.15">
      <c r="A100" s="32"/>
      <c r="B100" s="32"/>
      <c r="C100" s="33"/>
      <c r="F100" s="32"/>
    </row>
    <row r="101" spans="1:6" ht="21.75" customHeight="1" x14ac:dyDescent="0.15">
      <c r="A101" s="32"/>
      <c r="B101" s="32"/>
      <c r="C101" s="33"/>
      <c r="F101" s="32"/>
    </row>
    <row r="102" spans="1:6" ht="21.75" customHeight="1" x14ac:dyDescent="0.15">
      <c r="A102" s="32"/>
      <c r="B102" s="32"/>
      <c r="C102" s="33"/>
      <c r="F102" s="32"/>
    </row>
    <row r="103" spans="1:6" ht="21.75" customHeight="1" x14ac:dyDescent="0.15"/>
    <row r="104" spans="1:6" ht="21.75" customHeight="1" x14ac:dyDescent="0.15"/>
    <row r="105" spans="1:6" ht="21.75" customHeight="1" x14ac:dyDescent="0.15"/>
    <row r="106" spans="1:6" ht="21.75" customHeight="1" x14ac:dyDescent="0.15"/>
    <row r="107" spans="1:6" ht="21.75" customHeight="1" x14ac:dyDescent="0.15"/>
    <row r="108" spans="1:6" ht="21.75" customHeight="1" x14ac:dyDescent="0.15"/>
    <row r="109" spans="1:6" ht="21.75" customHeight="1" x14ac:dyDescent="0.15"/>
    <row r="110" spans="1:6" ht="21.75" customHeight="1" x14ac:dyDescent="0.15"/>
    <row r="111" spans="1:6" ht="21.75" customHeight="1" x14ac:dyDescent="0.15"/>
    <row r="112" spans="1:6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</sheetData>
  <sheetProtection algorithmName="SHA-512" hashValue="mhvnEg9OAMyWxt+eHS9TiWTl+gGfTM6Gz6Ad5r8to6gfAnIta4JknpiL1laUPzxijHinw1KZ66Ud8wYlEPVUTg==" saltValue="Wrjs05h/YjMEUH7X0xHFVQ==" spinCount="100000" sheet="1" selectLockedCells="1"/>
  <mergeCells count="3">
    <mergeCell ref="A2:C2"/>
    <mergeCell ref="A33:F33"/>
    <mergeCell ref="A4:F4"/>
  </mergeCells>
  <phoneticPr fontId="4"/>
  <conditionalFormatting sqref="E14:E21">
    <cfRule type="cellIs" dxfId="214" priority="6" operator="greaterThan">
      <formula>39.5</formula>
    </cfRule>
    <cfRule type="cellIs" dxfId="213" priority="7" operator="greaterThan">
      <formula>39</formula>
    </cfRule>
    <cfRule type="cellIs" dxfId="212" priority="8" operator="greaterThan">
      <formula>40</formula>
    </cfRule>
    <cfRule type="containsText" dxfId="211" priority="12" operator="containsText" text="122">
      <formula>NOT(ISERROR(SEARCH("122",E14)))</formula>
    </cfRule>
  </conditionalFormatting>
  <conditionalFormatting sqref="D9:D10">
    <cfRule type="containsText" dxfId="210" priority="10" operator="containsText" text="122">
      <formula>NOT(ISERROR(SEARCH("122",D9)))</formula>
    </cfRule>
  </conditionalFormatting>
  <conditionalFormatting sqref="E9:E10">
    <cfRule type="containsText" dxfId="209" priority="9" operator="containsText" text="122">
      <formula>NOT(ISERROR(SEARCH("122",E9)))</formula>
    </cfRule>
  </conditionalFormatting>
  <conditionalFormatting sqref="E25:E32">
    <cfRule type="cellIs" dxfId="208" priority="1" operator="greaterThan">
      <formula>39</formula>
    </cfRule>
    <cfRule type="cellIs" dxfId="207" priority="2" operator="greaterThan">
      <formula>39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'各番号（変更不可）'!$J$2:$J$41</xm:f>
          </x14:formula1>
          <xm:sqref>B6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G588"/>
  <sheetViews>
    <sheetView view="pageBreakPreview" zoomScaleNormal="100" zoomScaleSheetLayoutView="100" workbookViewId="0">
      <pane ySplit="8" topLeftCell="A36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6.375" style="31" customWidth="1"/>
    <col min="2" max="2" width="11.375" style="31" customWidth="1"/>
    <col min="3" max="3" width="15.625" style="31" customWidth="1"/>
    <col min="4" max="4" width="12.625" style="85" customWidth="1"/>
    <col min="5" max="5" width="7.625" style="31" customWidth="1"/>
    <col min="6" max="6" width="37.875" style="31" customWidth="1"/>
    <col min="7" max="7" width="2" style="31" customWidth="1"/>
    <col min="8" max="106" width="3.625" style="31" customWidth="1"/>
    <col min="107" max="16384" width="9" style="31"/>
  </cols>
  <sheetData>
    <row r="1" spans="1:7" ht="14.25" x14ac:dyDescent="0.15">
      <c r="F1" s="86" t="s">
        <v>222</v>
      </c>
      <c r="G1" s="32"/>
    </row>
    <row r="2" spans="1:7" ht="21" customHeight="1" x14ac:dyDescent="0.15">
      <c r="A2" s="516" t="str">
        <f>"第"&amp;Facesheet!$B$2&amp;"回福岡県民スポーツ大会"</f>
        <v>第67回福岡県民スポーツ大会</v>
      </c>
      <c r="B2" s="516"/>
      <c r="C2" s="516"/>
      <c r="F2" s="86"/>
      <c r="G2" s="32"/>
    </row>
    <row r="3" spans="1:7" ht="8.25" customHeight="1" x14ac:dyDescent="0.15"/>
    <row r="4" spans="1:7" ht="23.1" customHeight="1" x14ac:dyDescent="0.15">
      <c r="A4" s="519" t="s">
        <v>270</v>
      </c>
      <c r="B4" s="519"/>
      <c r="C4" s="519"/>
      <c r="D4" s="519"/>
      <c r="E4" s="519"/>
      <c r="F4" s="519"/>
      <c r="G4" s="30"/>
    </row>
    <row r="5" spans="1:7" ht="21.75" customHeight="1" x14ac:dyDescent="0.15">
      <c r="A5" s="170" t="s">
        <v>142</v>
      </c>
      <c r="B5" s="87">
        <f>'0.役員名簿'!B7</f>
        <v>0</v>
      </c>
      <c r="C5" s="59" t="s">
        <v>17</v>
      </c>
      <c r="D5" s="171"/>
      <c r="E5" s="172"/>
      <c r="F5" s="172"/>
      <c r="G5" s="172"/>
    </row>
    <row r="6" spans="1:7" ht="6.75" customHeight="1" x14ac:dyDescent="0.15"/>
    <row r="7" spans="1:7" ht="19.5" customHeight="1" x14ac:dyDescent="0.15">
      <c r="A7" s="176" t="s">
        <v>273</v>
      </c>
      <c r="C7" s="520" t="s">
        <v>536</v>
      </c>
      <c r="D7" s="520"/>
      <c r="E7" s="520"/>
      <c r="F7" s="155"/>
    </row>
    <row r="8" spans="1:7" ht="18.75" customHeight="1" x14ac:dyDescent="0.15">
      <c r="A8" s="159" t="s">
        <v>121</v>
      </c>
      <c r="B8" s="159" t="s">
        <v>132</v>
      </c>
      <c r="C8" s="158" t="s">
        <v>7</v>
      </c>
      <c r="D8" s="164" t="s">
        <v>3</v>
      </c>
      <c r="E8" s="159" t="s">
        <v>12</v>
      </c>
      <c r="F8" s="159" t="s">
        <v>124</v>
      </c>
      <c r="G8" s="88"/>
    </row>
    <row r="9" spans="1:7" ht="18" customHeight="1" x14ac:dyDescent="0.15">
      <c r="A9" s="153" t="s">
        <v>133</v>
      </c>
      <c r="B9" s="42"/>
      <c r="C9" s="38"/>
      <c r="D9" s="66"/>
      <c r="E9" s="173" t="str">
        <f>IF(D9="","",DATEDIF(D9,Facesheet!$B$3,"Y"))</f>
        <v/>
      </c>
      <c r="F9" s="139"/>
      <c r="G9" s="174"/>
    </row>
    <row r="10" spans="1:7" ht="18" customHeight="1" x14ac:dyDescent="0.15">
      <c r="A10" s="153" t="s">
        <v>125</v>
      </c>
      <c r="B10" s="42"/>
      <c r="C10" s="38"/>
      <c r="D10" s="66"/>
      <c r="E10" s="173" t="str">
        <f>IF(D10="","",DATEDIF(D10,Facesheet!$B$3,"Y"))</f>
        <v/>
      </c>
      <c r="F10" s="139"/>
      <c r="G10" s="174"/>
    </row>
    <row r="11" spans="1:7" ht="18" customHeight="1" x14ac:dyDescent="0.15">
      <c r="A11" s="153" t="s">
        <v>134</v>
      </c>
      <c r="B11" s="42"/>
      <c r="C11" s="38"/>
      <c r="D11" s="66"/>
      <c r="E11" s="173" t="str">
        <f>IF(D11="","",DATEDIF(D11,Facesheet!$B$3,"Y"))</f>
        <v/>
      </c>
      <c r="F11" s="139"/>
      <c r="G11" s="174"/>
    </row>
    <row r="12" spans="1:7" ht="18" customHeight="1" x14ac:dyDescent="0.15">
      <c r="A12" s="153" t="s">
        <v>134</v>
      </c>
      <c r="B12" s="42"/>
      <c r="C12" s="38"/>
      <c r="D12" s="66"/>
      <c r="E12" s="173" t="str">
        <f>IF(D12="","",DATEDIF(D12,Facesheet!$B$3,"Y"))</f>
        <v/>
      </c>
      <c r="F12" s="139"/>
      <c r="G12" s="174"/>
    </row>
    <row r="13" spans="1:7" ht="18" customHeight="1" x14ac:dyDescent="0.15">
      <c r="A13" s="153" t="s">
        <v>135</v>
      </c>
      <c r="B13" s="42"/>
      <c r="C13" s="38"/>
      <c r="D13" s="66"/>
      <c r="E13" s="173" t="str">
        <f>IF(D13="","",DATEDIF(D13,Facesheet!$B$3,"Y"))</f>
        <v/>
      </c>
      <c r="F13" s="139"/>
      <c r="G13" s="174"/>
    </row>
    <row r="14" spans="1:7" ht="18" customHeight="1" x14ac:dyDescent="0.15">
      <c r="A14" s="153" t="s">
        <v>135</v>
      </c>
      <c r="B14" s="42"/>
      <c r="C14" s="38"/>
      <c r="D14" s="66"/>
      <c r="E14" s="173" t="str">
        <f>IF(D14="","",DATEDIF(D14,Facesheet!$B$3,"Y"))</f>
        <v/>
      </c>
      <c r="F14" s="139"/>
      <c r="G14" s="174"/>
    </row>
    <row r="15" spans="1:7" ht="18" customHeight="1" x14ac:dyDescent="0.15">
      <c r="A15" s="153" t="s">
        <v>126</v>
      </c>
      <c r="B15" s="42"/>
      <c r="C15" s="38"/>
      <c r="D15" s="66"/>
      <c r="E15" s="173" t="str">
        <f>IF(D15="","",DATEDIF(D15,Facesheet!$B$3,"Y"))</f>
        <v/>
      </c>
      <c r="F15" s="139"/>
      <c r="G15" s="174"/>
    </row>
    <row r="16" spans="1:7" ht="18" customHeight="1" x14ac:dyDescent="0.15">
      <c r="A16" s="153" t="s">
        <v>126</v>
      </c>
      <c r="B16" s="42"/>
      <c r="C16" s="38"/>
      <c r="D16" s="66"/>
      <c r="E16" s="173" t="str">
        <f>IF(D16="","",DATEDIF(D16,Facesheet!$B$3,"Y"))</f>
        <v/>
      </c>
      <c r="F16" s="139"/>
      <c r="G16" s="174"/>
    </row>
    <row r="17" spans="1:7" ht="18" customHeight="1" x14ac:dyDescent="0.15">
      <c r="A17" s="153" t="s">
        <v>128</v>
      </c>
      <c r="B17" s="42"/>
      <c r="C17" s="38"/>
      <c r="D17" s="66"/>
      <c r="E17" s="173" t="str">
        <f>IF(D17="","",DATEDIF(D17,Facesheet!$B$3,"Y"))</f>
        <v/>
      </c>
      <c r="F17" s="139"/>
      <c r="G17" s="174"/>
    </row>
    <row r="18" spans="1:7" ht="18" customHeight="1" x14ac:dyDescent="0.15">
      <c r="A18" s="153" t="s">
        <v>128</v>
      </c>
      <c r="B18" s="42"/>
      <c r="C18" s="38"/>
      <c r="D18" s="66"/>
      <c r="E18" s="173" t="str">
        <f>IF(D18="","",DATEDIF(D18,Facesheet!$B$3,"Y"))</f>
        <v/>
      </c>
      <c r="F18" s="139"/>
      <c r="G18" s="174"/>
    </row>
    <row r="19" spans="1:7" ht="18" customHeight="1" x14ac:dyDescent="0.15">
      <c r="A19" s="153" t="s">
        <v>129</v>
      </c>
      <c r="B19" s="42"/>
      <c r="C19" s="38"/>
      <c r="D19" s="66"/>
      <c r="E19" s="173" t="str">
        <f>IF(D19="","",DATEDIF(D19,Facesheet!$B$3,"Y"))</f>
        <v/>
      </c>
      <c r="F19" s="139"/>
      <c r="G19" s="174"/>
    </row>
    <row r="20" spans="1:7" ht="18" customHeight="1" x14ac:dyDescent="0.15">
      <c r="A20" s="153" t="s">
        <v>129</v>
      </c>
      <c r="B20" s="42"/>
      <c r="C20" s="38"/>
      <c r="D20" s="66"/>
      <c r="E20" s="173" t="str">
        <f>IF(D20="","",DATEDIF(D20,Facesheet!$B$3,"Y"))</f>
        <v/>
      </c>
      <c r="F20" s="139"/>
      <c r="G20" s="174"/>
    </row>
    <row r="21" spans="1:7" ht="18" customHeight="1" x14ac:dyDescent="0.15">
      <c r="A21" s="175" t="s">
        <v>370</v>
      </c>
      <c r="B21" s="42"/>
      <c r="C21" s="38"/>
      <c r="D21" s="66"/>
      <c r="E21" s="173" t="str">
        <f>IF(D21="","",DATEDIF(D21,Facesheet!$B$3,"Y"))</f>
        <v/>
      </c>
      <c r="F21" s="139"/>
      <c r="G21" s="174"/>
    </row>
    <row r="22" spans="1:7" ht="18" customHeight="1" x14ac:dyDescent="0.15">
      <c r="A22" s="175" t="s">
        <v>370</v>
      </c>
      <c r="B22" s="42"/>
      <c r="C22" s="38"/>
      <c r="D22" s="66"/>
      <c r="E22" s="173" t="str">
        <f>IF(D22="","",DATEDIF(D22,Facesheet!$B$3,"Y"))</f>
        <v/>
      </c>
      <c r="F22" s="139"/>
      <c r="G22" s="174"/>
    </row>
    <row r="23" spans="1:7" ht="20.100000000000001" customHeight="1" x14ac:dyDescent="0.15">
      <c r="A23" s="176" t="s">
        <v>274</v>
      </c>
      <c r="C23" s="520" t="s">
        <v>536</v>
      </c>
      <c r="D23" s="520"/>
      <c r="E23" s="520"/>
    </row>
    <row r="24" spans="1:7" ht="18.75" customHeight="1" x14ac:dyDescent="0.15">
      <c r="A24" s="159" t="s">
        <v>121</v>
      </c>
      <c r="B24" s="159" t="s">
        <v>122</v>
      </c>
      <c r="C24" s="158" t="s">
        <v>7</v>
      </c>
      <c r="D24" s="164" t="s">
        <v>3</v>
      </c>
      <c r="E24" s="159" t="s">
        <v>12</v>
      </c>
      <c r="F24" s="159" t="s">
        <v>124</v>
      </c>
      <c r="G24" s="88"/>
    </row>
    <row r="25" spans="1:7" ht="18" customHeight="1" x14ac:dyDescent="0.15">
      <c r="A25" s="153" t="s">
        <v>125</v>
      </c>
      <c r="B25" s="42"/>
      <c r="C25" s="38"/>
      <c r="D25" s="66"/>
      <c r="E25" s="173" t="str">
        <f>IF(D25="","",DATEDIF(D25,Facesheet!$B$3,"Y"))</f>
        <v/>
      </c>
      <c r="F25" s="139"/>
      <c r="G25" s="174"/>
    </row>
    <row r="26" spans="1:7" ht="18" customHeight="1" x14ac:dyDescent="0.15">
      <c r="A26" s="153" t="s">
        <v>125</v>
      </c>
      <c r="B26" s="42"/>
      <c r="C26" s="38"/>
      <c r="D26" s="66"/>
      <c r="E26" s="173" t="str">
        <f>IF(D26="","",DATEDIF(D26,Facesheet!$B$3,"Y"))</f>
        <v/>
      </c>
      <c r="F26" s="139"/>
      <c r="G26" s="174"/>
    </row>
    <row r="27" spans="1:7" ht="18" customHeight="1" x14ac:dyDescent="0.15">
      <c r="A27" s="153" t="s">
        <v>136</v>
      </c>
      <c r="B27" s="42"/>
      <c r="C27" s="38"/>
      <c r="D27" s="66"/>
      <c r="E27" s="173" t="str">
        <f>IF(D27="","",DATEDIF(D27,Facesheet!$B$3,"Y"))</f>
        <v/>
      </c>
      <c r="F27" s="139"/>
      <c r="G27" s="174"/>
    </row>
    <row r="28" spans="1:7" ht="18" customHeight="1" x14ac:dyDescent="0.15">
      <c r="A28" s="153" t="s">
        <v>136</v>
      </c>
      <c r="B28" s="42"/>
      <c r="C28" s="38"/>
      <c r="D28" s="66"/>
      <c r="E28" s="173" t="str">
        <f>IF(D28="","",DATEDIF(D28,Facesheet!$B$3,"Y"))</f>
        <v/>
      </c>
      <c r="F28" s="139"/>
      <c r="G28" s="174"/>
    </row>
    <row r="29" spans="1:7" ht="18" customHeight="1" x14ac:dyDescent="0.15">
      <c r="A29" s="153" t="s">
        <v>137</v>
      </c>
      <c r="B29" s="42"/>
      <c r="C29" s="38"/>
      <c r="D29" s="66"/>
      <c r="E29" s="173" t="str">
        <f>IF(D29="","",DATEDIF(D29,Facesheet!$B$3,"Y"))</f>
        <v/>
      </c>
      <c r="F29" s="139"/>
      <c r="G29" s="174"/>
    </row>
    <row r="30" spans="1:7" ht="18" customHeight="1" x14ac:dyDescent="0.15">
      <c r="A30" s="153" t="s">
        <v>137</v>
      </c>
      <c r="B30" s="42"/>
      <c r="C30" s="38"/>
      <c r="D30" s="66"/>
      <c r="E30" s="173" t="str">
        <f>IF(D30="","",DATEDIF(D30,Facesheet!$B$3,"Y"))</f>
        <v/>
      </c>
      <c r="F30" s="139"/>
      <c r="G30" s="174"/>
    </row>
    <row r="31" spans="1:7" ht="18" customHeight="1" x14ac:dyDescent="0.15">
      <c r="A31" s="153" t="s">
        <v>128</v>
      </c>
      <c r="B31" s="42"/>
      <c r="C31" s="38"/>
      <c r="D31" s="66"/>
      <c r="E31" s="173" t="str">
        <f>IF(D31="","",DATEDIF(D31,Facesheet!$B$3,"Y"))</f>
        <v/>
      </c>
      <c r="F31" s="139"/>
      <c r="G31" s="174"/>
    </row>
    <row r="32" spans="1:7" ht="18" customHeight="1" x14ac:dyDescent="0.15">
      <c r="A32" s="153" t="s">
        <v>128</v>
      </c>
      <c r="B32" s="42"/>
      <c r="C32" s="38"/>
      <c r="D32" s="66"/>
      <c r="E32" s="173" t="str">
        <f>IF(D32="","",DATEDIF(D32,Facesheet!$B$3,"Y"))</f>
        <v/>
      </c>
      <c r="F32" s="139"/>
      <c r="G32" s="174"/>
    </row>
    <row r="33" spans="1:7" ht="18" customHeight="1" x14ac:dyDescent="0.15">
      <c r="A33" s="153" t="s">
        <v>129</v>
      </c>
      <c r="B33" s="42"/>
      <c r="C33" s="38"/>
      <c r="D33" s="66"/>
      <c r="E33" s="173" t="str">
        <f>IF(D33="","",DATEDIF(D33,Facesheet!$B$3,"Y"))</f>
        <v/>
      </c>
      <c r="F33" s="139"/>
      <c r="G33" s="174"/>
    </row>
    <row r="34" spans="1:7" ht="18" customHeight="1" x14ac:dyDescent="0.15">
      <c r="A34" s="153" t="s">
        <v>129</v>
      </c>
      <c r="B34" s="42"/>
      <c r="C34" s="38"/>
      <c r="D34" s="66"/>
      <c r="E34" s="173" t="str">
        <f>IF(D34="","",DATEDIF(D34,Facesheet!$B$3,"Y"))</f>
        <v/>
      </c>
      <c r="F34" s="139"/>
      <c r="G34" s="174"/>
    </row>
    <row r="35" spans="1:7" ht="18" customHeight="1" x14ac:dyDescent="0.15">
      <c r="A35" s="175" t="s">
        <v>346</v>
      </c>
      <c r="B35" s="42"/>
      <c r="C35" s="38"/>
      <c r="D35" s="66"/>
      <c r="E35" s="173" t="str">
        <f>IF(D35="","",DATEDIF(D35,Facesheet!$B$3,"Y"))</f>
        <v/>
      </c>
      <c r="F35" s="139"/>
      <c r="G35" s="174"/>
    </row>
    <row r="36" spans="1:7" ht="18" customHeight="1" x14ac:dyDescent="0.15">
      <c r="A36" s="175" t="s">
        <v>346</v>
      </c>
      <c r="B36" s="42"/>
      <c r="C36" s="38"/>
      <c r="D36" s="66"/>
      <c r="E36" s="173" t="str">
        <f>IF(D36="","",DATEDIF(D36,Facesheet!$B$3,"Y"))</f>
        <v/>
      </c>
      <c r="F36" s="139"/>
      <c r="G36" s="174"/>
    </row>
    <row r="37" spans="1:7" ht="20.100000000000001" customHeight="1" x14ac:dyDescent="0.15">
      <c r="A37" s="176" t="s">
        <v>138</v>
      </c>
    </row>
    <row r="38" spans="1:7" ht="18.75" customHeight="1" x14ac:dyDescent="0.15">
      <c r="A38" s="159" t="s">
        <v>121</v>
      </c>
      <c r="B38" s="159" t="s">
        <v>122</v>
      </c>
      <c r="C38" s="158" t="s">
        <v>7</v>
      </c>
      <c r="D38" s="164" t="s">
        <v>3</v>
      </c>
      <c r="E38" s="159" t="s">
        <v>12</v>
      </c>
      <c r="F38" s="159" t="s">
        <v>124</v>
      </c>
      <c r="G38" s="88"/>
    </row>
    <row r="39" spans="1:7" ht="18" customHeight="1" x14ac:dyDescent="0.15">
      <c r="A39" s="168" t="s">
        <v>139</v>
      </c>
      <c r="B39" s="42"/>
      <c r="C39" s="38"/>
      <c r="D39" s="66"/>
      <c r="E39" s="173" t="str">
        <f>IF(D39="","",DATEDIF(D39,Facesheet!$B$3,"Y"))</f>
        <v/>
      </c>
      <c r="F39" s="139"/>
      <c r="G39" s="174"/>
    </row>
    <row r="40" spans="1:7" ht="18" customHeight="1" x14ac:dyDescent="0.15">
      <c r="A40" s="168" t="s">
        <v>139</v>
      </c>
      <c r="B40" s="42"/>
      <c r="C40" s="38"/>
      <c r="D40" s="66"/>
      <c r="E40" s="173" t="str">
        <f>IF(D40="","",DATEDIF(D40,Facesheet!$B$3,"Y"))</f>
        <v/>
      </c>
      <c r="F40" s="139"/>
      <c r="G40" s="174"/>
    </row>
    <row r="41" spans="1:7" ht="18" customHeight="1" x14ac:dyDescent="0.15">
      <c r="A41" s="168" t="s">
        <v>139</v>
      </c>
      <c r="B41" s="42"/>
      <c r="C41" s="38"/>
      <c r="D41" s="66"/>
      <c r="E41" s="173" t="str">
        <f>IF(D41="","",DATEDIF(D41,Facesheet!$B$3,"Y"))</f>
        <v/>
      </c>
      <c r="F41" s="139"/>
      <c r="G41" s="174"/>
    </row>
    <row r="42" spans="1:7" ht="18" customHeight="1" x14ac:dyDescent="0.15">
      <c r="A42" s="168" t="s">
        <v>139</v>
      </c>
      <c r="B42" s="42"/>
      <c r="C42" s="38"/>
      <c r="D42" s="66"/>
      <c r="E42" s="173" t="str">
        <f>IF(D42="","",DATEDIF(D42,Facesheet!$B$3,"Y"))</f>
        <v/>
      </c>
      <c r="F42" s="139"/>
      <c r="G42" s="174"/>
    </row>
    <row r="43" spans="1:7" ht="18" customHeight="1" x14ac:dyDescent="0.15">
      <c r="A43" s="168" t="s">
        <v>139</v>
      </c>
      <c r="B43" s="42"/>
      <c r="C43" s="38"/>
      <c r="D43" s="66"/>
      <c r="E43" s="173" t="str">
        <f>IF(D43="","",DATEDIF(D43,Facesheet!$B$3,"Y"))</f>
        <v/>
      </c>
      <c r="F43" s="139"/>
      <c r="G43" s="174"/>
    </row>
    <row r="44" spans="1:7" ht="18" customHeight="1" x14ac:dyDescent="0.15">
      <c r="A44" s="168" t="s">
        <v>139</v>
      </c>
      <c r="B44" s="42"/>
      <c r="C44" s="38"/>
      <c r="D44" s="66"/>
      <c r="E44" s="173" t="str">
        <f>IF(D44="","",DATEDIF(D44,Facesheet!$B$3,"Y"))</f>
        <v/>
      </c>
      <c r="F44" s="139"/>
      <c r="G44" s="174"/>
    </row>
    <row r="45" spans="1:7" ht="20.100000000000001" customHeight="1" x14ac:dyDescent="0.15">
      <c r="A45" s="176" t="s">
        <v>140</v>
      </c>
    </row>
    <row r="46" spans="1:7" ht="18.75" customHeight="1" x14ac:dyDescent="0.15">
      <c r="A46" s="159" t="s">
        <v>121</v>
      </c>
      <c r="B46" s="159" t="s">
        <v>122</v>
      </c>
      <c r="C46" s="158" t="s">
        <v>7</v>
      </c>
      <c r="D46" s="164" t="s">
        <v>3</v>
      </c>
      <c r="E46" s="159" t="s">
        <v>12</v>
      </c>
      <c r="F46" s="159" t="s">
        <v>124</v>
      </c>
      <c r="G46" s="88"/>
    </row>
    <row r="47" spans="1:7" ht="18" customHeight="1" x14ac:dyDescent="0.15">
      <c r="A47" s="168" t="s">
        <v>141</v>
      </c>
      <c r="B47" s="42"/>
      <c r="C47" s="38"/>
      <c r="D47" s="66"/>
      <c r="E47" s="173" t="str">
        <f>IF(D47="","",DATEDIF(D47,Facesheet!$B$3,"Y"))</f>
        <v/>
      </c>
      <c r="F47" s="139"/>
      <c r="G47" s="174"/>
    </row>
    <row r="48" spans="1:7" ht="18" customHeight="1" x14ac:dyDescent="0.15">
      <c r="A48" s="168" t="s">
        <v>141</v>
      </c>
      <c r="B48" s="42"/>
      <c r="C48" s="38"/>
      <c r="D48" s="66"/>
      <c r="E48" s="173" t="str">
        <f>IF(D48="","",DATEDIF(D48,Facesheet!$B$3,"Y"))</f>
        <v/>
      </c>
      <c r="F48" s="139"/>
      <c r="G48" s="174"/>
    </row>
    <row r="49" spans="1:7" ht="18" customHeight="1" x14ac:dyDescent="0.15">
      <c r="A49" s="168" t="s">
        <v>141</v>
      </c>
      <c r="B49" s="42"/>
      <c r="C49" s="38"/>
      <c r="D49" s="66"/>
      <c r="E49" s="173" t="str">
        <f>IF(D49="","",DATEDIF(D49,Facesheet!$B$3,"Y"))</f>
        <v/>
      </c>
      <c r="F49" s="139"/>
      <c r="G49" s="174"/>
    </row>
    <row r="50" spans="1:7" ht="18" customHeight="1" x14ac:dyDescent="0.15">
      <c r="A50" s="168" t="s">
        <v>141</v>
      </c>
      <c r="B50" s="42"/>
      <c r="C50" s="38"/>
      <c r="D50" s="66"/>
      <c r="E50" s="173" t="str">
        <f>IF(D50="","",DATEDIF(D50,Facesheet!$B$3,"Y"))</f>
        <v/>
      </c>
      <c r="F50" s="139"/>
      <c r="G50" s="174"/>
    </row>
    <row r="51" spans="1:7" ht="18" customHeight="1" x14ac:dyDescent="0.15">
      <c r="A51" s="168" t="s">
        <v>141</v>
      </c>
      <c r="B51" s="42"/>
      <c r="C51" s="38"/>
      <c r="D51" s="66"/>
      <c r="E51" s="173" t="str">
        <f>IF(D51="","",DATEDIF(D51,Facesheet!$B$3,"Y"))</f>
        <v/>
      </c>
      <c r="F51" s="139"/>
      <c r="G51" s="174"/>
    </row>
    <row r="52" spans="1:7" ht="18" customHeight="1" x14ac:dyDescent="0.15">
      <c r="A52" s="168" t="s">
        <v>141</v>
      </c>
      <c r="B52" s="42"/>
      <c r="C52" s="38"/>
      <c r="D52" s="66"/>
      <c r="E52" s="173" t="str">
        <f>IF(D52="","",DATEDIF(D52,Facesheet!$B$3,"Y"))</f>
        <v/>
      </c>
      <c r="F52" s="139"/>
      <c r="G52" s="174"/>
    </row>
    <row r="53" spans="1:7" ht="21.75" customHeight="1" x14ac:dyDescent="0.15">
      <c r="A53" s="32"/>
      <c r="B53" s="32"/>
      <c r="C53" s="32"/>
      <c r="D53" s="89"/>
      <c r="E53" s="32"/>
      <c r="F53" s="32"/>
      <c r="G53" s="32"/>
    </row>
    <row r="54" spans="1:7" ht="21.75" customHeight="1" x14ac:dyDescent="0.15">
      <c r="A54" s="32"/>
      <c r="B54" s="32"/>
      <c r="C54" s="32"/>
      <c r="D54" s="89"/>
      <c r="E54" s="32"/>
      <c r="F54" s="32"/>
      <c r="G54" s="32"/>
    </row>
    <row r="55" spans="1:7" ht="21.75" customHeight="1" x14ac:dyDescent="0.15">
      <c r="A55" s="32"/>
      <c r="B55" s="32"/>
      <c r="C55" s="32"/>
      <c r="D55" s="89"/>
      <c r="E55" s="32"/>
      <c r="F55" s="32"/>
      <c r="G55" s="32"/>
    </row>
    <row r="56" spans="1:7" ht="21.75" customHeight="1" x14ac:dyDescent="0.15">
      <c r="A56" s="32"/>
      <c r="B56" s="32"/>
      <c r="C56" s="32"/>
      <c r="D56" s="89"/>
      <c r="E56" s="32"/>
      <c r="F56" s="32"/>
      <c r="G56" s="32"/>
    </row>
    <row r="57" spans="1:7" ht="21.75" customHeight="1" x14ac:dyDescent="0.15">
      <c r="A57" s="32"/>
      <c r="B57" s="32"/>
      <c r="C57" s="32"/>
      <c r="D57" s="89"/>
      <c r="E57" s="32"/>
      <c r="F57" s="32"/>
      <c r="G57" s="32"/>
    </row>
    <row r="58" spans="1:7" ht="21.75" customHeight="1" x14ac:dyDescent="0.15">
      <c r="A58" s="32"/>
      <c r="B58" s="32"/>
      <c r="C58" s="32"/>
      <c r="D58" s="89"/>
      <c r="E58" s="32"/>
      <c r="F58" s="32"/>
      <c r="G58" s="32"/>
    </row>
    <row r="59" spans="1:7" ht="21.75" customHeight="1" x14ac:dyDescent="0.15">
      <c r="A59" s="32"/>
      <c r="B59" s="32"/>
      <c r="C59" s="32"/>
      <c r="D59" s="89"/>
      <c r="E59" s="32"/>
      <c r="F59" s="32"/>
      <c r="G59" s="32"/>
    </row>
    <row r="60" spans="1:7" ht="21.75" customHeight="1" x14ac:dyDescent="0.15">
      <c r="A60" s="32"/>
      <c r="B60" s="32"/>
      <c r="C60" s="32"/>
      <c r="D60" s="89"/>
      <c r="E60" s="32"/>
      <c r="F60" s="32"/>
      <c r="G60" s="32"/>
    </row>
    <row r="61" spans="1:7" ht="21.75" customHeight="1" x14ac:dyDescent="0.15">
      <c r="A61" s="32"/>
      <c r="B61" s="32"/>
      <c r="C61" s="32"/>
      <c r="D61" s="89"/>
      <c r="E61" s="32"/>
      <c r="F61" s="32"/>
      <c r="G61" s="32"/>
    </row>
    <row r="62" spans="1:7" ht="21.75" customHeight="1" x14ac:dyDescent="0.15">
      <c r="A62" s="32"/>
      <c r="B62" s="32"/>
      <c r="C62" s="32"/>
      <c r="D62" s="89"/>
      <c r="E62" s="32"/>
      <c r="F62" s="32"/>
      <c r="G62" s="32"/>
    </row>
    <row r="63" spans="1:7" ht="21.75" customHeight="1" x14ac:dyDescent="0.15">
      <c r="A63" s="32"/>
      <c r="B63" s="32"/>
      <c r="C63" s="32"/>
      <c r="D63" s="89"/>
      <c r="E63" s="32"/>
      <c r="F63" s="32"/>
      <c r="G63" s="32"/>
    </row>
    <row r="64" spans="1:7" ht="21.75" customHeight="1" x14ac:dyDescent="0.15">
      <c r="A64" s="32"/>
      <c r="B64" s="32"/>
      <c r="C64" s="32"/>
      <c r="D64" s="89"/>
      <c r="E64" s="32"/>
      <c r="F64" s="32"/>
      <c r="G64" s="32"/>
    </row>
    <row r="65" spans="1:7" ht="21.75" customHeight="1" x14ac:dyDescent="0.15">
      <c r="A65" s="32"/>
      <c r="B65" s="32"/>
      <c r="C65" s="32"/>
      <c r="D65" s="89"/>
      <c r="E65" s="32"/>
      <c r="F65" s="32"/>
      <c r="G65" s="32"/>
    </row>
    <row r="66" spans="1:7" ht="21.75" customHeight="1" x14ac:dyDescent="0.15">
      <c r="A66" s="32"/>
      <c r="B66" s="32"/>
      <c r="C66" s="32"/>
      <c r="D66" s="89"/>
      <c r="E66" s="32"/>
      <c r="F66" s="32"/>
      <c r="G66" s="32"/>
    </row>
    <row r="67" spans="1:7" ht="21.75" customHeight="1" x14ac:dyDescent="0.15">
      <c r="A67" s="32"/>
      <c r="B67" s="32"/>
      <c r="C67" s="32"/>
      <c r="D67" s="89"/>
      <c r="E67" s="32"/>
      <c r="F67" s="32"/>
      <c r="G67" s="32"/>
    </row>
    <row r="68" spans="1:7" ht="21.75" customHeight="1" x14ac:dyDescent="0.15">
      <c r="A68" s="32"/>
      <c r="B68" s="32"/>
      <c r="C68" s="32"/>
      <c r="D68" s="89"/>
      <c r="E68" s="32"/>
      <c r="F68" s="32"/>
      <c r="G68" s="32"/>
    </row>
    <row r="69" spans="1:7" ht="21.75" customHeight="1" x14ac:dyDescent="0.15">
      <c r="A69" s="32"/>
      <c r="B69" s="32"/>
      <c r="C69" s="32"/>
      <c r="D69" s="89"/>
      <c r="E69" s="32"/>
      <c r="F69" s="32"/>
      <c r="G69" s="32"/>
    </row>
    <row r="70" spans="1:7" ht="21.75" customHeight="1" x14ac:dyDescent="0.15">
      <c r="A70" s="32"/>
      <c r="B70" s="32"/>
      <c r="C70" s="32"/>
      <c r="D70" s="89"/>
      <c r="E70" s="32"/>
      <c r="F70" s="32"/>
      <c r="G70" s="32"/>
    </row>
    <row r="71" spans="1:7" ht="21.75" customHeight="1" x14ac:dyDescent="0.15">
      <c r="A71" s="32"/>
      <c r="B71" s="32"/>
      <c r="C71" s="32"/>
      <c r="D71" s="89"/>
      <c r="E71" s="32"/>
      <c r="F71" s="32"/>
      <c r="G71" s="32"/>
    </row>
    <row r="72" spans="1:7" ht="21.75" customHeight="1" x14ac:dyDescent="0.15">
      <c r="A72" s="32"/>
      <c r="B72" s="32"/>
      <c r="C72" s="32"/>
      <c r="D72" s="89"/>
      <c r="E72" s="32"/>
      <c r="F72" s="32"/>
      <c r="G72" s="32"/>
    </row>
    <row r="73" spans="1:7" ht="21.75" customHeight="1" x14ac:dyDescent="0.15"/>
    <row r="74" spans="1:7" ht="21.75" customHeight="1" x14ac:dyDescent="0.15"/>
    <row r="75" spans="1:7" ht="21.75" customHeight="1" x14ac:dyDescent="0.15"/>
    <row r="76" spans="1:7" ht="21.75" customHeight="1" x14ac:dyDescent="0.15"/>
    <row r="77" spans="1:7" ht="21.75" customHeight="1" x14ac:dyDescent="0.15"/>
    <row r="78" spans="1:7" ht="21.75" customHeight="1" x14ac:dyDescent="0.15"/>
    <row r="79" spans="1:7" ht="21.75" customHeight="1" x14ac:dyDescent="0.15"/>
    <row r="80" spans="1:7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  <row r="577" ht="21.75" customHeight="1" x14ac:dyDescent="0.15"/>
    <row r="578" ht="21.75" customHeight="1" x14ac:dyDescent="0.15"/>
    <row r="579" ht="21.75" customHeight="1" x14ac:dyDescent="0.15"/>
    <row r="580" ht="21.75" customHeight="1" x14ac:dyDescent="0.15"/>
    <row r="581" ht="21.75" customHeight="1" x14ac:dyDescent="0.15"/>
    <row r="582" ht="21.75" customHeight="1" x14ac:dyDescent="0.15"/>
    <row r="583" ht="21.75" customHeight="1" x14ac:dyDescent="0.15"/>
    <row r="584" ht="21.75" customHeight="1" x14ac:dyDescent="0.15"/>
    <row r="585" ht="21.75" customHeight="1" x14ac:dyDescent="0.15"/>
    <row r="586" ht="21.75" customHeight="1" x14ac:dyDescent="0.15"/>
    <row r="587" ht="21.75" customHeight="1" x14ac:dyDescent="0.15"/>
    <row r="588" ht="21.75" customHeight="1" x14ac:dyDescent="0.15"/>
  </sheetData>
  <sheetProtection algorithmName="SHA-512" hashValue="v72DKKOTtonIeBuaFMtxxD360nqHGz0CsIuCaHdPvIFHkAzPcAaLerRSTVb/X/TXhybKQLOjL8yTk/g9vrcIvQ==" saltValue="mlOrrlQo26OdsOlfcD8MaA==" spinCount="100000" sheet="1" selectLockedCells="1"/>
  <mergeCells count="4">
    <mergeCell ref="A4:F4"/>
    <mergeCell ref="A2:C2"/>
    <mergeCell ref="C7:E7"/>
    <mergeCell ref="C23:E23"/>
  </mergeCells>
  <phoneticPr fontId="4"/>
  <conditionalFormatting sqref="E9:E22">
    <cfRule type="cellIs" dxfId="206" priority="8" operator="greaterThan">
      <formula>34</formula>
    </cfRule>
    <cfRule type="cellIs" dxfId="205" priority="9" operator="greaterThan">
      <formula>34</formula>
    </cfRule>
    <cfRule type="cellIs" dxfId="204" priority="10" operator="greaterThan">
      <formula>35</formula>
    </cfRule>
    <cfRule type="cellIs" dxfId="203" priority="11" operator="greaterThan">
      <formula>35</formula>
    </cfRule>
    <cfRule type="cellIs" dxfId="202" priority="12" operator="greaterThan">
      <formula>35</formula>
    </cfRule>
    <cfRule type="containsText" dxfId="201" priority="17" operator="containsText" text="121">
      <formula>NOT(ISERROR(SEARCH("121",E9)))</formula>
    </cfRule>
  </conditionalFormatting>
  <conditionalFormatting sqref="E25:E36">
    <cfRule type="cellIs" dxfId="200" priority="5" operator="greaterThan">
      <formula>34</formula>
    </cfRule>
    <cfRule type="cellIs" dxfId="199" priority="6" operator="greaterThan">
      <formula>34</formula>
    </cfRule>
    <cfRule type="cellIs" dxfId="198" priority="7" operator="greaterThan">
      <formula>34</formula>
    </cfRule>
    <cfRule type="containsText" dxfId="197" priority="16" operator="containsText" text="121">
      <formula>NOT(ISERROR(SEARCH("121",E25)))</formula>
    </cfRule>
  </conditionalFormatting>
  <conditionalFormatting sqref="E39:E44">
    <cfRule type="containsText" dxfId="196" priority="15" operator="containsText" text="121">
      <formula>NOT(ISERROR(SEARCH("121",E39)))</formula>
    </cfRule>
  </conditionalFormatting>
  <conditionalFormatting sqref="E47:E52">
    <cfRule type="containsText" dxfId="195" priority="14" operator="containsText" text="121">
      <formula>NOT(ISERROR(SEARCH("121",E47)))</formula>
    </cfRule>
  </conditionalFormatting>
  <conditionalFormatting sqref="E9:E22 E24:E52">
    <cfRule type="containsText" dxfId="194" priority="13" operator="containsText" text="122">
      <formula>NOT(ISERROR(SEARCH("122",E9)))</formula>
    </cfRule>
  </conditionalFormatting>
  <conditionalFormatting sqref="E39:E44 E47:E52">
    <cfRule type="cellIs" dxfId="193" priority="3" operator="greaterThan">
      <formula>34</formula>
    </cfRule>
    <cfRule type="cellIs" dxfId="192" priority="4" operator="greaterThan">
      <formula>34</formula>
    </cfRule>
  </conditionalFormatting>
  <conditionalFormatting sqref="D9:D22 D25:D36 D39:D44 D47:D52">
    <cfRule type="cellIs" dxfId="191" priority="1" operator="lessThan">
      <formula>32600</formula>
    </cfRule>
    <cfRule type="cellIs" dxfId="190" priority="2" operator="lessThan">
      <formula>32600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scale="8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A585F8-F2E5-6648-A513-EAFE57F50634}">
          <x14:formula1>
            <xm:f>'各番号（変更不可）'!$J$2:$J$41</xm:f>
          </x14:formula1>
          <xm:sqref>F7 B5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pageSetUpPr fitToPage="1"/>
  </sheetPr>
  <dimension ref="A1:K584"/>
  <sheetViews>
    <sheetView view="pageBreakPreview" topLeftCell="E1" zoomScaleNormal="100" zoomScaleSheetLayoutView="100" workbookViewId="0">
      <pane ySplit="8" topLeftCell="A9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3.5" style="31" hidden="1" customWidth="1"/>
    <col min="2" max="2" width="0" style="31" hidden="1" customWidth="1"/>
    <col min="3" max="3" width="2.625" style="31" hidden="1" customWidth="1"/>
    <col min="4" max="4" width="3.5" style="31" hidden="1" customWidth="1"/>
    <col min="5" max="5" width="20" style="31" customWidth="1"/>
    <col min="6" max="6" width="13.5" style="31" customWidth="1"/>
    <col min="7" max="7" width="15.875" style="31" customWidth="1"/>
    <col min="8" max="8" width="12.375" style="85" customWidth="1"/>
    <col min="9" max="9" width="6.875" style="31" customWidth="1"/>
    <col min="10" max="10" width="28" style="31" customWidth="1"/>
    <col min="11" max="11" width="3" style="31" customWidth="1"/>
    <col min="12" max="110" width="3.625" style="31" customWidth="1"/>
    <col min="111" max="16384" width="9" style="31"/>
  </cols>
  <sheetData>
    <row r="1" spans="1:11" x14ac:dyDescent="0.15">
      <c r="J1" s="166" t="s">
        <v>223</v>
      </c>
      <c r="K1" s="166"/>
    </row>
    <row r="2" spans="1:11" ht="21" customHeight="1" x14ac:dyDescent="0.15">
      <c r="E2" s="516" t="str">
        <f>"第"&amp;Facesheet!$B$2&amp;"回福岡県民スポーツ大会"</f>
        <v>第67回福岡県民スポーツ大会</v>
      </c>
      <c r="F2" s="516"/>
      <c r="G2" s="516"/>
      <c r="J2" s="166"/>
      <c r="K2" s="166"/>
    </row>
    <row r="3" spans="1:11" ht="8.25" customHeight="1" x14ac:dyDescent="0.15"/>
    <row r="4" spans="1:11" ht="24" x14ac:dyDescent="0.15">
      <c r="E4" s="519" t="s">
        <v>270</v>
      </c>
      <c r="F4" s="519"/>
      <c r="G4" s="519"/>
      <c r="H4" s="519"/>
      <c r="I4" s="519"/>
      <c r="J4" s="519"/>
      <c r="K4" s="172"/>
    </row>
    <row r="5" spans="1:11" ht="18.75" x14ac:dyDescent="0.15">
      <c r="E5" s="170" t="s">
        <v>142</v>
      </c>
      <c r="F5" s="87">
        <f>'0.役員名簿'!B7</f>
        <v>0</v>
      </c>
      <c r="G5" s="59" t="s">
        <v>17</v>
      </c>
      <c r="H5" s="171"/>
      <c r="I5" s="172"/>
      <c r="J5" s="172"/>
      <c r="K5" s="172"/>
    </row>
    <row r="6" spans="1:11" ht="6" customHeight="1" x14ac:dyDescent="0.15"/>
    <row r="7" spans="1:11" ht="19.5" customHeight="1" x14ac:dyDescent="0.15">
      <c r="E7" s="88" t="s">
        <v>275</v>
      </c>
      <c r="G7" s="31" t="s">
        <v>537</v>
      </c>
    </row>
    <row r="8" spans="1:11" ht="18" customHeight="1" x14ac:dyDescent="0.15">
      <c r="E8" s="159" t="s">
        <v>121</v>
      </c>
      <c r="F8" s="159" t="s">
        <v>122</v>
      </c>
      <c r="G8" s="158" t="s">
        <v>7</v>
      </c>
      <c r="H8" s="164" t="s">
        <v>3</v>
      </c>
      <c r="I8" s="158" t="s">
        <v>12</v>
      </c>
      <c r="J8" s="159" t="s">
        <v>124</v>
      </c>
      <c r="K8" s="88"/>
    </row>
    <row r="9" spans="1:11" ht="18" customHeight="1" x14ac:dyDescent="0.15">
      <c r="A9" s="31">
        <v>22</v>
      </c>
      <c r="B9" s="88" t="e">
        <f>IF($F$5="","",VLOOKUP($F$5,'各番号（変更不可）'!$J$2:$K$41,2,FALSE))</f>
        <v>#N/A</v>
      </c>
      <c r="C9" s="31">
        <v>3</v>
      </c>
      <c r="D9" s="31">
        <v>1</v>
      </c>
      <c r="E9" s="168" t="s">
        <v>347</v>
      </c>
      <c r="F9" s="42"/>
      <c r="G9" s="43"/>
      <c r="H9" s="77"/>
      <c r="I9" s="177" t="str">
        <f>IF(H9="","",DATEDIF(H9,Facesheet!$B$3,"Y"))</f>
        <v/>
      </c>
      <c r="J9" s="262"/>
      <c r="K9" s="178"/>
    </row>
    <row r="10" spans="1:11" ht="18" customHeight="1" x14ac:dyDescent="0.15">
      <c r="A10" s="31">
        <v>22</v>
      </c>
      <c r="B10" s="88" t="e">
        <f>IF($F$5="","",VLOOKUP($F$5,'各番号（変更不可）'!$J$2:$K$41,2,FALSE))</f>
        <v>#N/A</v>
      </c>
      <c r="C10" s="31">
        <v>3</v>
      </c>
      <c r="D10" s="31">
        <v>2</v>
      </c>
      <c r="E10" s="168" t="s">
        <v>347</v>
      </c>
      <c r="F10" s="42"/>
      <c r="G10" s="43"/>
      <c r="H10" s="77"/>
      <c r="I10" s="177" t="str">
        <f>IF(H10="","",DATEDIF(H10,Facesheet!$B$3,"Y"))</f>
        <v/>
      </c>
      <c r="J10" s="262"/>
      <c r="K10" s="178"/>
    </row>
    <row r="11" spans="1:11" ht="18" customHeight="1" x14ac:dyDescent="0.15">
      <c r="A11" s="31">
        <v>22</v>
      </c>
      <c r="B11" s="88" t="e">
        <f>IF($F$5="","",VLOOKUP($F$5,'各番号（変更不可）'!$J$2:$K$41,2,FALSE))</f>
        <v>#N/A</v>
      </c>
      <c r="C11" s="31">
        <v>3</v>
      </c>
      <c r="D11" s="31">
        <v>3</v>
      </c>
      <c r="E11" s="168" t="s">
        <v>348</v>
      </c>
      <c r="F11" s="42"/>
      <c r="G11" s="43"/>
      <c r="H11" s="77"/>
      <c r="I11" s="177" t="str">
        <f>IF(H11="","",DATEDIF(H11,Facesheet!$B$3,"Y"))</f>
        <v/>
      </c>
      <c r="J11" s="262"/>
      <c r="K11" s="178"/>
    </row>
    <row r="12" spans="1:11" ht="18" customHeight="1" x14ac:dyDescent="0.15">
      <c r="A12" s="31">
        <v>22</v>
      </c>
      <c r="B12" s="88" t="e">
        <f>IF($F$5="","",VLOOKUP($F$5,'各番号（変更不可）'!$J$2:$K$41,2,FALSE))</f>
        <v>#N/A</v>
      </c>
      <c r="C12" s="31">
        <v>3</v>
      </c>
      <c r="D12" s="31">
        <v>4</v>
      </c>
      <c r="E12" s="168" t="s">
        <v>348</v>
      </c>
      <c r="F12" s="42"/>
      <c r="G12" s="43"/>
      <c r="H12" s="77"/>
      <c r="I12" s="177" t="str">
        <f>IF(H12="","",DATEDIF(H12,Facesheet!$B$3,"Y"))</f>
        <v/>
      </c>
      <c r="J12" s="262"/>
      <c r="K12" s="178"/>
    </row>
    <row r="13" spans="1:11" ht="18" customHeight="1" x14ac:dyDescent="0.15">
      <c r="A13" s="31">
        <v>22</v>
      </c>
      <c r="B13" s="88" t="e">
        <f>IF($F$5="","",VLOOKUP($F$5,'各番号（変更不可）'!$J$2:$K$41,2,FALSE))</f>
        <v>#N/A</v>
      </c>
      <c r="C13" s="31">
        <v>3</v>
      </c>
      <c r="D13" s="31">
        <v>5</v>
      </c>
      <c r="E13" s="168" t="s">
        <v>349</v>
      </c>
      <c r="F13" s="42"/>
      <c r="G13" s="43"/>
      <c r="H13" s="77"/>
      <c r="I13" s="177" t="str">
        <f>IF(H13="","",DATEDIF(H13,Facesheet!$B$3,"Y"))</f>
        <v/>
      </c>
      <c r="J13" s="262"/>
      <c r="K13" s="178"/>
    </row>
    <row r="14" spans="1:11" ht="18" customHeight="1" x14ac:dyDescent="0.15">
      <c r="A14" s="31">
        <v>22</v>
      </c>
      <c r="B14" s="88" t="e">
        <f>IF($F$5="","",VLOOKUP($F$5,'各番号（変更不可）'!$J$2:$K$41,2,FALSE))</f>
        <v>#N/A</v>
      </c>
      <c r="C14" s="31">
        <v>3</v>
      </c>
      <c r="D14" s="31">
        <v>6</v>
      </c>
      <c r="E14" s="168" t="s">
        <v>349</v>
      </c>
      <c r="F14" s="42"/>
      <c r="G14" s="43"/>
      <c r="H14" s="77"/>
      <c r="I14" s="177" t="str">
        <f>IF(H14="","",DATEDIF(H14,Facesheet!$B$3,"Y"))</f>
        <v/>
      </c>
      <c r="J14" s="262"/>
      <c r="K14" s="178"/>
    </row>
    <row r="15" spans="1:11" ht="18" customHeight="1" x14ac:dyDescent="0.15">
      <c r="A15" s="31">
        <v>22</v>
      </c>
      <c r="B15" s="88" t="e">
        <f>IF($F$5="","",VLOOKUP($F$5,'各番号（変更不可）'!$J$2:$K$41,2,FALSE))</f>
        <v>#N/A</v>
      </c>
      <c r="C15" s="31">
        <v>3</v>
      </c>
      <c r="D15" s="31">
        <v>7</v>
      </c>
      <c r="E15" s="168" t="s">
        <v>350</v>
      </c>
      <c r="F15" s="42"/>
      <c r="G15" s="43"/>
      <c r="H15" s="77"/>
      <c r="I15" s="177" t="str">
        <f>IF(H15="","",DATEDIF(H15,Facesheet!$B$3,"Y"))</f>
        <v/>
      </c>
      <c r="J15" s="262"/>
      <c r="K15" s="178"/>
    </row>
    <row r="16" spans="1:11" ht="18" customHeight="1" x14ac:dyDescent="0.15">
      <c r="A16" s="31">
        <v>22</v>
      </c>
      <c r="B16" s="88" t="e">
        <f>IF($F$5="","",VLOOKUP($F$5,'各番号（変更不可）'!$J$2:$K$41,2,FALSE))</f>
        <v>#N/A</v>
      </c>
      <c r="C16" s="31">
        <v>3</v>
      </c>
      <c r="D16" s="31">
        <v>8</v>
      </c>
      <c r="E16" s="168" t="s">
        <v>350</v>
      </c>
      <c r="F16" s="42"/>
      <c r="G16" s="43"/>
      <c r="H16" s="77"/>
      <c r="I16" s="177" t="str">
        <f>IF(H16="","",DATEDIF(H16,Facesheet!$B$3,"Y"))</f>
        <v/>
      </c>
      <c r="J16" s="262"/>
      <c r="K16" s="178"/>
    </row>
    <row r="17" spans="1:11" ht="18" customHeight="1" x14ac:dyDescent="0.15">
      <c r="A17" s="31">
        <v>22</v>
      </c>
      <c r="B17" s="88" t="e">
        <f>IF($F$5="","",VLOOKUP($F$5,'各番号（変更不可）'!$J$2:$K$41,2,FALSE))</f>
        <v>#N/A</v>
      </c>
      <c r="C17" s="31">
        <v>3</v>
      </c>
      <c r="D17" s="31">
        <v>9</v>
      </c>
      <c r="E17" s="168" t="s">
        <v>351</v>
      </c>
      <c r="F17" s="42"/>
      <c r="G17" s="43"/>
      <c r="H17" s="77"/>
      <c r="I17" s="177" t="str">
        <f>IF(H17="","",DATEDIF(H17,Facesheet!$B$3,"Y"))</f>
        <v/>
      </c>
      <c r="J17" s="262"/>
      <c r="K17" s="179"/>
    </row>
    <row r="18" spans="1:11" ht="18" customHeight="1" x14ac:dyDescent="0.15">
      <c r="A18" s="31">
        <v>22</v>
      </c>
      <c r="B18" s="88" t="e">
        <f>IF($F$5="","",VLOOKUP($F$5,'各番号（変更不可）'!$J$2:$K$41,2,FALSE))</f>
        <v>#N/A</v>
      </c>
      <c r="C18" s="31">
        <v>3</v>
      </c>
      <c r="D18" s="31">
        <v>10</v>
      </c>
      <c r="E18" s="168" t="s">
        <v>351</v>
      </c>
      <c r="F18" s="42"/>
      <c r="G18" s="43"/>
      <c r="H18" s="77"/>
      <c r="I18" s="177" t="str">
        <f>IF(H18="","",DATEDIF(H18,Facesheet!$B$3,"Y"))</f>
        <v/>
      </c>
      <c r="J18" s="262"/>
      <c r="K18" s="179"/>
    </row>
    <row r="19" spans="1:11" ht="18" customHeight="1" x14ac:dyDescent="0.15">
      <c r="A19" s="31">
        <v>22</v>
      </c>
      <c r="B19" s="88" t="e">
        <f>IF($F$5="","",VLOOKUP($F$5,'各番号（変更不可）'!$J$2:$K$41,2,FALSE))</f>
        <v>#N/A</v>
      </c>
      <c r="C19" s="31">
        <v>3</v>
      </c>
      <c r="D19" s="31">
        <v>11</v>
      </c>
      <c r="E19" s="168" t="s">
        <v>352</v>
      </c>
      <c r="F19" s="42"/>
      <c r="G19" s="43"/>
      <c r="H19" s="77"/>
      <c r="I19" s="177" t="str">
        <f>IF(H19="","",DATEDIF(H19,Facesheet!$B$3,"Y"))</f>
        <v/>
      </c>
      <c r="J19" s="262"/>
      <c r="K19" s="178"/>
    </row>
    <row r="20" spans="1:11" ht="18" customHeight="1" x14ac:dyDescent="0.15">
      <c r="A20" s="31">
        <v>22</v>
      </c>
      <c r="B20" s="88" t="e">
        <f>IF($F$5="","",VLOOKUP($F$5,'各番号（変更不可）'!$J$2:$K$41,2,FALSE))</f>
        <v>#N/A</v>
      </c>
      <c r="C20" s="31">
        <v>3</v>
      </c>
      <c r="D20" s="31">
        <v>12</v>
      </c>
      <c r="E20" s="168" t="s">
        <v>352</v>
      </c>
      <c r="F20" s="42"/>
      <c r="G20" s="43"/>
      <c r="H20" s="77"/>
      <c r="I20" s="177" t="str">
        <f>IF(H20="","",DATEDIF(H20,Facesheet!$B$3,"Y"))</f>
        <v/>
      </c>
      <c r="J20" s="262"/>
      <c r="K20" s="178"/>
    </row>
    <row r="21" spans="1:11" ht="18" customHeight="1" x14ac:dyDescent="0.15">
      <c r="A21" s="31">
        <v>22</v>
      </c>
      <c r="B21" s="88" t="e">
        <f>IF($F$5="","",VLOOKUP($F$5,'各番号（変更不可）'!$J$2:$K$41,2,FALSE))</f>
        <v>#N/A</v>
      </c>
      <c r="C21" s="31">
        <v>3</v>
      </c>
      <c r="D21" s="31">
        <v>13</v>
      </c>
      <c r="E21" s="168" t="s">
        <v>353</v>
      </c>
      <c r="F21" s="42"/>
      <c r="G21" s="43"/>
      <c r="H21" s="77"/>
      <c r="I21" s="177" t="str">
        <f>IF(H21="","",DATEDIF(H21,Facesheet!$B$3,"Y"))</f>
        <v/>
      </c>
      <c r="J21" s="262"/>
      <c r="K21" s="178"/>
    </row>
    <row r="22" spans="1:11" ht="18" customHeight="1" x14ac:dyDescent="0.15">
      <c r="A22" s="31">
        <v>22</v>
      </c>
      <c r="B22" s="88" t="e">
        <f>IF($F$5="","",VLOOKUP($F$5,'各番号（変更不可）'!$J$2:$K$41,2,FALSE))</f>
        <v>#N/A</v>
      </c>
      <c r="C22" s="31">
        <v>3</v>
      </c>
      <c r="D22" s="31">
        <v>14</v>
      </c>
      <c r="E22" s="168" t="s">
        <v>353</v>
      </c>
      <c r="F22" s="42"/>
      <c r="G22" s="43"/>
      <c r="H22" s="77"/>
      <c r="I22" s="177" t="str">
        <f>IF(H22="","",DATEDIF(H22,Facesheet!$B$3,"Y"))</f>
        <v/>
      </c>
      <c r="J22" s="262"/>
      <c r="K22" s="178"/>
    </row>
    <row r="23" spans="1:11" ht="18" customHeight="1" x14ac:dyDescent="0.15">
      <c r="A23" s="31">
        <v>22</v>
      </c>
      <c r="B23" s="88" t="e">
        <f>IF($F$5="","",VLOOKUP($F$5,'各番号（変更不可）'!$J$2:$K$41,2,FALSE))</f>
        <v>#N/A</v>
      </c>
      <c r="C23" s="31">
        <v>3</v>
      </c>
      <c r="D23" s="31">
        <v>15</v>
      </c>
      <c r="E23" s="168" t="s">
        <v>354</v>
      </c>
      <c r="F23" s="42"/>
      <c r="G23" s="43"/>
      <c r="H23" s="77"/>
      <c r="I23" s="177" t="str">
        <f>IF(H23="","",DATEDIF(H23,Facesheet!$B$3,"Y"))</f>
        <v/>
      </c>
      <c r="J23" s="262"/>
      <c r="K23" s="178"/>
    </row>
    <row r="24" spans="1:11" ht="18" customHeight="1" x14ac:dyDescent="0.15">
      <c r="A24" s="31">
        <v>22</v>
      </c>
      <c r="B24" s="88" t="e">
        <f>IF($F$5="","",VLOOKUP($F$5,'各番号（変更不可）'!$J$2:$K$41,2,FALSE))</f>
        <v>#N/A</v>
      </c>
      <c r="C24" s="31">
        <v>3</v>
      </c>
      <c r="D24" s="31">
        <v>16</v>
      </c>
      <c r="E24" s="168" t="s">
        <v>354</v>
      </c>
      <c r="F24" s="42"/>
      <c r="G24" s="43"/>
      <c r="H24" s="77"/>
      <c r="I24" s="177" t="str">
        <f>IF(H24="","",DATEDIF(H24,Facesheet!$B$3,"Y"))</f>
        <v/>
      </c>
      <c r="J24" s="262"/>
      <c r="K24" s="178"/>
    </row>
    <row r="25" spans="1:11" ht="18" customHeight="1" x14ac:dyDescent="0.15">
      <c r="A25" s="31">
        <v>22</v>
      </c>
      <c r="B25" s="88" t="e">
        <f>IF($F$5="","",VLOOKUP($F$5,'各番号（変更不可）'!$J$2:$K$41,2,FALSE))</f>
        <v>#N/A</v>
      </c>
      <c r="C25" s="31">
        <v>3</v>
      </c>
      <c r="D25" s="31">
        <v>17</v>
      </c>
      <c r="E25" s="168" t="s">
        <v>355</v>
      </c>
      <c r="F25" s="42"/>
      <c r="G25" s="43"/>
      <c r="H25" s="77"/>
      <c r="I25" s="177" t="str">
        <f>IF(H25="","",DATEDIF(H25,Facesheet!$B$3,"Y"))</f>
        <v/>
      </c>
      <c r="J25" s="262"/>
      <c r="K25" s="179"/>
    </row>
    <row r="26" spans="1:11" ht="18" customHeight="1" x14ac:dyDescent="0.15">
      <c r="A26" s="31">
        <v>22</v>
      </c>
      <c r="B26" s="88" t="e">
        <f>IF($F$5="","",VLOOKUP($F$5,'各番号（変更不可）'!$J$2:$K$41,2,FALSE))</f>
        <v>#N/A</v>
      </c>
      <c r="C26" s="31">
        <v>3</v>
      </c>
      <c r="D26" s="31">
        <v>18</v>
      </c>
      <c r="E26" s="168" t="s">
        <v>355</v>
      </c>
      <c r="F26" s="42"/>
      <c r="G26" s="43"/>
      <c r="H26" s="77"/>
      <c r="I26" s="177" t="str">
        <f>IF(H26="","",DATEDIF(H26,Facesheet!$B$3,"Y"))</f>
        <v/>
      </c>
      <c r="J26" s="262"/>
      <c r="K26" s="179"/>
    </row>
    <row r="27" spans="1:11" ht="18" customHeight="1" x14ac:dyDescent="0.15">
      <c r="A27" s="31">
        <v>22</v>
      </c>
      <c r="B27" s="88" t="e">
        <f>IF($F$5="","",VLOOKUP($F$5,'各番号（変更不可）'!$J$2:$K$41,2,FALSE))</f>
        <v>#N/A</v>
      </c>
      <c r="C27" s="31">
        <v>3</v>
      </c>
      <c r="D27" s="31">
        <v>19</v>
      </c>
      <c r="E27" s="168" t="s">
        <v>356</v>
      </c>
      <c r="F27" s="42"/>
      <c r="G27" s="43"/>
      <c r="H27" s="77"/>
      <c r="I27" s="177" t="str">
        <f>IF(H27="","",DATEDIF(H27,Facesheet!$B$3,"Y"))</f>
        <v/>
      </c>
      <c r="J27" s="262"/>
      <c r="K27" s="178"/>
    </row>
    <row r="28" spans="1:11" ht="18" customHeight="1" x14ac:dyDescent="0.15">
      <c r="A28" s="31">
        <v>22</v>
      </c>
      <c r="B28" s="88" t="e">
        <f>IF($F$5="","",VLOOKUP($F$5,'各番号（変更不可）'!$J$2:$K$41,2,FALSE))</f>
        <v>#N/A</v>
      </c>
      <c r="C28" s="31">
        <v>3</v>
      </c>
      <c r="D28" s="31">
        <v>20</v>
      </c>
      <c r="E28" s="168" t="s">
        <v>356</v>
      </c>
      <c r="F28" s="42"/>
      <c r="G28" s="43"/>
      <c r="H28" s="77"/>
      <c r="I28" s="177" t="str">
        <f>IF(H28="","",DATEDIF(H28,Facesheet!$B$3,"Y"))</f>
        <v/>
      </c>
      <c r="J28" s="262"/>
      <c r="K28" s="178"/>
    </row>
    <row r="29" spans="1:11" ht="18" customHeight="1" x14ac:dyDescent="0.15">
      <c r="A29" s="31">
        <v>22</v>
      </c>
      <c r="B29" s="88" t="e">
        <f>IF($F$5="","",VLOOKUP($F$5,'各番号（変更不可）'!$J$2:$K$41,2,FALSE))</f>
        <v>#N/A</v>
      </c>
      <c r="C29" s="31">
        <v>3</v>
      </c>
      <c r="D29" s="31">
        <v>21</v>
      </c>
      <c r="E29" s="168" t="s">
        <v>357</v>
      </c>
      <c r="F29" s="42"/>
      <c r="G29" s="43"/>
      <c r="H29" s="77"/>
      <c r="I29" s="177" t="str">
        <f>IF(H29="","",DATEDIF(H29,Facesheet!$B$3,"Y"))</f>
        <v/>
      </c>
      <c r="J29" s="262"/>
      <c r="K29" s="178"/>
    </row>
    <row r="30" spans="1:11" ht="18" customHeight="1" x14ac:dyDescent="0.15">
      <c r="A30" s="31">
        <v>22</v>
      </c>
      <c r="B30" s="88" t="e">
        <f>IF($F$5="","",VLOOKUP($F$5,'各番号（変更不可）'!$J$2:$K$41,2,FALSE))</f>
        <v>#N/A</v>
      </c>
      <c r="C30" s="31">
        <v>3</v>
      </c>
      <c r="D30" s="31">
        <v>22</v>
      </c>
      <c r="E30" s="168" t="s">
        <v>357</v>
      </c>
      <c r="F30" s="42"/>
      <c r="G30" s="43"/>
      <c r="H30" s="77"/>
      <c r="I30" s="177" t="str">
        <f>IF(H30="","",DATEDIF(H30,Facesheet!$B$3,"Y"))</f>
        <v/>
      </c>
      <c r="J30" s="262"/>
      <c r="K30" s="178"/>
    </row>
    <row r="31" spans="1:11" ht="18" customHeight="1" x14ac:dyDescent="0.15">
      <c r="A31" s="31">
        <v>22</v>
      </c>
      <c r="B31" s="88" t="e">
        <f>IF($F$5="","",VLOOKUP($F$5,'各番号（変更不可）'!$J$2:$K$41,2,FALSE))</f>
        <v>#N/A</v>
      </c>
      <c r="C31" s="31">
        <v>3</v>
      </c>
      <c r="D31" s="31">
        <v>23</v>
      </c>
      <c r="E31" s="168" t="s">
        <v>358</v>
      </c>
      <c r="F31" s="42"/>
      <c r="G31" s="43"/>
      <c r="H31" s="77"/>
      <c r="I31" s="177" t="str">
        <f>IF(H31="","",DATEDIF(H31,Facesheet!$B$3,"Y"))</f>
        <v/>
      </c>
      <c r="J31" s="262"/>
      <c r="K31" s="178"/>
    </row>
    <row r="32" spans="1:11" ht="18" customHeight="1" x14ac:dyDescent="0.15">
      <c r="A32" s="31">
        <v>22</v>
      </c>
      <c r="B32" s="88" t="e">
        <f>IF($F$5="","",VLOOKUP($F$5,'各番号（変更不可）'!$J$2:$K$41,2,FALSE))</f>
        <v>#N/A</v>
      </c>
      <c r="C32" s="31">
        <v>3</v>
      </c>
      <c r="D32" s="31">
        <v>24</v>
      </c>
      <c r="E32" s="168" t="s">
        <v>358</v>
      </c>
      <c r="F32" s="42"/>
      <c r="G32" s="43"/>
      <c r="H32" s="77"/>
      <c r="I32" s="177" t="str">
        <f>IF(H32="","",DATEDIF(H32,Facesheet!$B$3,"Y"))</f>
        <v/>
      </c>
      <c r="J32" s="262"/>
      <c r="K32" s="178"/>
    </row>
    <row r="33" spans="1:11" ht="18" customHeight="1" x14ac:dyDescent="0.15">
      <c r="A33" s="31">
        <v>22</v>
      </c>
      <c r="B33" s="88" t="e">
        <f>IF($F$5="","",VLOOKUP($F$5,'各番号（変更不可）'!$J$2:$K$41,2,FALSE))</f>
        <v>#N/A</v>
      </c>
      <c r="C33" s="31">
        <v>3</v>
      </c>
      <c r="D33" s="31">
        <v>25</v>
      </c>
      <c r="E33" s="168" t="s">
        <v>359</v>
      </c>
      <c r="F33" s="42"/>
      <c r="G33" s="43"/>
      <c r="H33" s="77"/>
      <c r="I33" s="177" t="str">
        <f>IF(H33="","",DATEDIF(H33,Facesheet!$B$3,"Y"))</f>
        <v/>
      </c>
      <c r="J33" s="262"/>
      <c r="K33" s="178"/>
    </row>
    <row r="34" spans="1:11" ht="18" customHeight="1" x14ac:dyDescent="0.15">
      <c r="A34" s="31">
        <v>22</v>
      </c>
      <c r="B34" s="88" t="e">
        <f>IF($F$5="","",VLOOKUP($F$5,'各番号（変更不可）'!$J$2:$K$41,2,FALSE))</f>
        <v>#N/A</v>
      </c>
      <c r="C34" s="31">
        <v>3</v>
      </c>
      <c r="D34" s="31">
        <v>26</v>
      </c>
      <c r="E34" s="168" t="s">
        <v>359</v>
      </c>
      <c r="F34" s="42"/>
      <c r="G34" s="43"/>
      <c r="H34" s="77"/>
      <c r="I34" s="177" t="str">
        <f>IF(H34="","",DATEDIF(H34,Facesheet!$B$3,"Y"))</f>
        <v/>
      </c>
      <c r="J34" s="262"/>
      <c r="K34" s="178"/>
    </row>
    <row r="35" spans="1:11" ht="18" customHeight="1" x14ac:dyDescent="0.15">
      <c r="A35" s="31">
        <v>22</v>
      </c>
      <c r="B35" s="88" t="e">
        <f>IF($F$5="","",VLOOKUP($F$5,'各番号（変更不可）'!$J$2:$K$41,2,FALSE))</f>
        <v>#N/A</v>
      </c>
      <c r="C35" s="31">
        <v>3</v>
      </c>
      <c r="D35" s="31">
        <v>27</v>
      </c>
      <c r="E35" s="168" t="s">
        <v>360</v>
      </c>
      <c r="F35" s="42"/>
      <c r="G35" s="43"/>
      <c r="H35" s="77"/>
      <c r="I35" s="177" t="str">
        <f>IF(H35="","",DATEDIF(H35,Facesheet!$B$3,"Y"))</f>
        <v/>
      </c>
      <c r="J35" s="262"/>
      <c r="K35" s="178"/>
    </row>
    <row r="36" spans="1:11" ht="18" customHeight="1" x14ac:dyDescent="0.15">
      <c r="A36" s="31">
        <v>22</v>
      </c>
      <c r="B36" s="88" t="e">
        <f>IF($F$5="","",VLOOKUP($F$5,'各番号（変更不可）'!$J$2:$K$41,2,FALSE))</f>
        <v>#N/A</v>
      </c>
      <c r="C36" s="31">
        <v>3</v>
      </c>
      <c r="D36" s="31">
        <v>28</v>
      </c>
      <c r="E36" s="168" t="s">
        <v>360</v>
      </c>
      <c r="F36" s="42"/>
      <c r="G36" s="43"/>
      <c r="H36" s="77"/>
      <c r="I36" s="177" t="str">
        <f>IF(H36="","",DATEDIF(H36,Facesheet!$B$3,"Y"))</f>
        <v/>
      </c>
      <c r="J36" s="262"/>
      <c r="K36" s="178"/>
    </row>
    <row r="37" spans="1:11" ht="18" customHeight="1" x14ac:dyDescent="0.15">
      <c r="A37" s="31">
        <v>22</v>
      </c>
      <c r="B37" s="88" t="e">
        <f>IF($F$5="","",VLOOKUP($F$5,'各番号（変更不可）'!$J$2:$K$41,2,FALSE))</f>
        <v>#N/A</v>
      </c>
      <c r="C37" s="31">
        <v>3</v>
      </c>
      <c r="D37" s="31">
        <v>29</v>
      </c>
      <c r="E37" s="168" t="s">
        <v>361</v>
      </c>
      <c r="F37" s="42"/>
      <c r="G37" s="43"/>
      <c r="H37" s="77"/>
      <c r="I37" s="177" t="str">
        <f>IF(H37="","",DATEDIF(H37,Facesheet!$B$3,"Y"))</f>
        <v/>
      </c>
      <c r="J37" s="262"/>
      <c r="K37" s="178"/>
    </row>
    <row r="38" spans="1:11" ht="18" customHeight="1" x14ac:dyDescent="0.15">
      <c r="A38" s="31">
        <v>22</v>
      </c>
      <c r="B38" s="88" t="e">
        <f>IF($F$5="","",VLOOKUP($F$5,'各番号（変更不可）'!$J$2:$K$41,2,FALSE))</f>
        <v>#N/A</v>
      </c>
      <c r="C38" s="31">
        <v>3</v>
      </c>
      <c r="D38" s="31">
        <v>30</v>
      </c>
      <c r="E38" s="168" t="s">
        <v>361</v>
      </c>
      <c r="F38" s="42"/>
      <c r="G38" s="43"/>
      <c r="H38" s="77"/>
      <c r="I38" s="177" t="str">
        <f>IF(H38="","",DATEDIF(H38,Facesheet!$B$3,"Y"))</f>
        <v/>
      </c>
      <c r="J38" s="262"/>
      <c r="K38" s="178"/>
    </row>
    <row r="39" spans="1:11" ht="18" customHeight="1" x14ac:dyDescent="0.15">
      <c r="A39" s="31">
        <v>22</v>
      </c>
      <c r="B39" s="88" t="e">
        <f>IF($F$5="","",VLOOKUP($F$5,'各番号（変更不可）'!$J$2:$K$41,2,FALSE))</f>
        <v>#N/A</v>
      </c>
      <c r="C39" s="31">
        <v>3</v>
      </c>
      <c r="D39" s="31">
        <v>31</v>
      </c>
      <c r="E39" s="168" t="s">
        <v>362</v>
      </c>
      <c r="F39" s="42"/>
      <c r="G39" s="43"/>
      <c r="H39" s="77"/>
      <c r="I39" s="177" t="str">
        <f>IF(H39="","",DATEDIF(H39,Facesheet!$B$3,"Y"))</f>
        <v/>
      </c>
      <c r="J39" s="262"/>
      <c r="K39" s="178"/>
    </row>
    <row r="40" spans="1:11" ht="18" customHeight="1" x14ac:dyDescent="0.15">
      <c r="A40" s="31">
        <v>22</v>
      </c>
      <c r="B40" s="88" t="e">
        <f>IF($F$5="","",VLOOKUP($F$5,'各番号（変更不可）'!$J$2:$K$41,2,FALSE))</f>
        <v>#N/A</v>
      </c>
      <c r="C40" s="31">
        <v>3</v>
      </c>
      <c r="D40" s="31">
        <v>32</v>
      </c>
      <c r="E40" s="168" t="s">
        <v>362</v>
      </c>
      <c r="F40" s="42"/>
      <c r="G40" s="43"/>
      <c r="H40" s="77"/>
      <c r="I40" s="177" t="str">
        <f>IF(H40="","",DATEDIF(H40,Facesheet!$B$3,"Y"))</f>
        <v/>
      </c>
      <c r="J40" s="262"/>
      <c r="K40" s="178"/>
    </row>
    <row r="41" spans="1:11" ht="18" customHeight="1" x14ac:dyDescent="0.15">
      <c r="A41" s="31">
        <v>22</v>
      </c>
      <c r="B41" s="88" t="e">
        <f>IF($F$5="","",VLOOKUP($F$5,'各番号（変更不可）'!$J$2:$K$41,2,FALSE))</f>
        <v>#N/A</v>
      </c>
      <c r="C41" s="31">
        <v>3</v>
      </c>
      <c r="D41" s="31">
        <v>33</v>
      </c>
      <c r="E41" s="168" t="s">
        <v>363</v>
      </c>
      <c r="F41" s="42"/>
      <c r="G41" s="43"/>
      <c r="H41" s="77"/>
      <c r="I41" s="177" t="str">
        <f>IF(H41="","",DATEDIF(H41,Facesheet!$B$3,"Y"))</f>
        <v/>
      </c>
      <c r="J41" s="262"/>
      <c r="K41" s="178"/>
    </row>
    <row r="42" spans="1:11" ht="18" customHeight="1" x14ac:dyDescent="0.15">
      <c r="A42" s="31">
        <v>22</v>
      </c>
      <c r="B42" s="88" t="e">
        <f>IF($F$5="","",VLOOKUP($F$5,'各番号（変更不可）'!$J$2:$K$41,2,FALSE))</f>
        <v>#N/A</v>
      </c>
      <c r="C42" s="31">
        <v>3</v>
      </c>
      <c r="D42" s="31">
        <v>34</v>
      </c>
      <c r="E42" s="168" t="s">
        <v>363</v>
      </c>
      <c r="F42" s="42"/>
      <c r="G42" s="43"/>
      <c r="H42" s="77"/>
      <c r="I42" s="177" t="str">
        <f>IF(H42="","",DATEDIF(H42,Facesheet!$B$3,"Y"))</f>
        <v/>
      </c>
      <c r="J42" s="262"/>
      <c r="K42" s="178"/>
    </row>
    <row r="43" spans="1:11" ht="18" customHeight="1" x14ac:dyDescent="0.15">
      <c r="A43" s="31">
        <v>22</v>
      </c>
      <c r="B43" s="88" t="e">
        <f>IF($F$5="","",VLOOKUP($F$5,'各番号（変更不可）'!$J$2:$K$41,2,FALSE))</f>
        <v>#N/A</v>
      </c>
      <c r="C43" s="31">
        <v>3</v>
      </c>
      <c r="D43" s="31">
        <v>35</v>
      </c>
      <c r="E43" s="168" t="s">
        <v>364</v>
      </c>
      <c r="F43" s="42"/>
      <c r="G43" s="43"/>
      <c r="H43" s="77"/>
      <c r="I43" s="177" t="str">
        <f>IF(H43="","",DATEDIF(H43,Facesheet!$B$3,"Y"))</f>
        <v/>
      </c>
      <c r="J43" s="262"/>
      <c r="K43" s="178"/>
    </row>
    <row r="44" spans="1:11" ht="18" customHeight="1" x14ac:dyDescent="0.15">
      <c r="A44" s="31">
        <v>22</v>
      </c>
      <c r="B44" s="88" t="e">
        <f>IF($F$5="","",VLOOKUP($F$5,'各番号（変更不可）'!$J$2:$K$41,2,FALSE))</f>
        <v>#N/A</v>
      </c>
      <c r="C44" s="31">
        <v>3</v>
      </c>
      <c r="D44" s="31">
        <v>36</v>
      </c>
      <c r="E44" s="168" t="s">
        <v>364</v>
      </c>
      <c r="F44" s="42"/>
      <c r="G44" s="43"/>
      <c r="H44" s="77"/>
      <c r="I44" s="177" t="str">
        <f>IF(H44="","",DATEDIF(H44,Facesheet!$B$3,"Y"))</f>
        <v/>
      </c>
      <c r="J44" s="262"/>
      <c r="K44" s="178"/>
    </row>
    <row r="45" spans="1:11" ht="18" customHeight="1" x14ac:dyDescent="0.15">
      <c r="A45" s="31">
        <v>22</v>
      </c>
      <c r="B45" s="88" t="e">
        <f>IF($F$5="","",VLOOKUP($F$5,'各番号（変更不可）'!$J$2:$K$41,2,FALSE))</f>
        <v>#N/A</v>
      </c>
      <c r="C45" s="31">
        <v>3</v>
      </c>
      <c r="D45" s="31">
        <v>37</v>
      </c>
      <c r="E45" s="168" t="s">
        <v>365</v>
      </c>
      <c r="F45" s="42"/>
      <c r="G45" s="43"/>
      <c r="H45" s="77"/>
      <c r="I45" s="177" t="str">
        <f>IF(H45="","",DATEDIF(H45,Facesheet!$B$3,"Y"))</f>
        <v/>
      </c>
      <c r="J45" s="262"/>
      <c r="K45" s="178"/>
    </row>
    <row r="46" spans="1:11" ht="18" customHeight="1" x14ac:dyDescent="0.15">
      <c r="A46" s="31">
        <v>22</v>
      </c>
      <c r="B46" s="88" t="e">
        <f>IF($F$5="","",VLOOKUP($F$5,'各番号（変更不可）'!$J$2:$K$41,2,FALSE))</f>
        <v>#N/A</v>
      </c>
      <c r="C46" s="31">
        <v>3</v>
      </c>
      <c r="D46" s="31">
        <v>38</v>
      </c>
      <c r="E46" s="168" t="s">
        <v>365</v>
      </c>
      <c r="F46" s="42"/>
      <c r="G46" s="43"/>
      <c r="H46" s="77"/>
      <c r="I46" s="177" t="str">
        <f>IF(H46="","",DATEDIF(H46,Facesheet!$B$3,"Y"))</f>
        <v/>
      </c>
      <c r="J46" s="262"/>
      <c r="K46" s="178"/>
    </row>
    <row r="47" spans="1:11" ht="18" customHeight="1" x14ac:dyDescent="0.15">
      <c r="A47" s="31">
        <v>22</v>
      </c>
      <c r="B47" s="88" t="e">
        <f>IF($F$5="","",VLOOKUP($F$5,'各番号（変更不可）'!$J$2:$K$41,2,FALSE))</f>
        <v>#N/A</v>
      </c>
      <c r="C47" s="31">
        <v>3</v>
      </c>
      <c r="D47" s="31">
        <v>39</v>
      </c>
      <c r="E47" s="168" t="s">
        <v>366</v>
      </c>
      <c r="F47" s="42"/>
      <c r="G47" s="43"/>
      <c r="H47" s="77"/>
      <c r="I47" s="177" t="str">
        <f>IF(H47="","",DATEDIF(H47,Facesheet!$B$3,"Y"))</f>
        <v/>
      </c>
      <c r="J47" s="262"/>
      <c r="K47" s="178"/>
    </row>
    <row r="48" spans="1:11" ht="18" customHeight="1" x14ac:dyDescent="0.15">
      <c r="A48" s="31">
        <v>22</v>
      </c>
      <c r="B48" s="88" t="e">
        <f>IF($F$5="","",VLOOKUP($F$5,'各番号（変更不可）'!$J$2:$K$41,2,FALSE))</f>
        <v>#N/A</v>
      </c>
      <c r="C48" s="31">
        <v>3</v>
      </c>
      <c r="D48" s="31">
        <v>40</v>
      </c>
      <c r="E48" s="168" t="s">
        <v>366</v>
      </c>
      <c r="F48" s="42"/>
      <c r="G48" s="43"/>
      <c r="H48" s="77"/>
      <c r="I48" s="177" t="str">
        <f>IF(H48="","",DATEDIF(H48,Facesheet!$B$3,"Y"))</f>
        <v/>
      </c>
      <c r="J48" s="262"/>
      <c r="K48" s="178"/>
    </row>
    <row r="49" spans="5:5" ht="21.75" customHeight="1" x14ac:dyDescent="0.15">
      <c r="E49" s="178"/>
    </row>
    <row r="50" spans="5:5" ht="21.75" customHeight="1" x14ac:dyDescent="0.15"/>
    <row r="51" spans="5:5" ht="21.75" customHeight="1" x14ac:dyDescent="0.15"/>
    <row r="52" spans="5:5" ht="21.75" customHeight="1" x14ac:dyDescent="0.15"/>
    <row r="53" spans="5:5" ht="21.75" customHeight="1" x14ac:dyDescent="0.15"/>
    <row r="54" spans="5:5" ht="21.75" customHeight="1" x14ac:dyDescent="0.15"/>
    <row r="55" spans="5:5" ht="21.75" customHeight="1" x14ac:dyDescent="0.15"/>
    <row r="56" spans="5:5" ht="21.75" customHeight="1" x14ac:dyDescent="0.15"/>
    <row r="57" spans="5:5" ht="21.75" customHeight="1" x14ac:dyDescent="0.15"/>
    <row r="58" spans="5:5" ht="21.75" customHeight="1" x14ac:dyDescent="0.15"/>
    <row r="59" spans="5:5" ht="21.75" customHeight="1" x14ac:dyDescent="0.15"/>
    <row r="60" spans="5:5" ht="21.75" customHeight="1" x14ac:dyDescent="0.15"/>
    <row r="61" spans="5:5" ht="21.75" customHeight="1" x14ac:dyDescent="0.15"/>
    <row r="62" spans="5:5" ht="21.75" customHeight="1" x14ac:dyDescent="0.15"/>
    <row r="63" spans="5:5" ht="21.75" customHeight="1" x14ac:dyDescent="0.15"/>
    <row r="64" spans="5:5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  <row r="577" ht="21.75" customHeight="1" x14ac:dyDescent="0.15"/>
    <row r="578" ht="21.75" customHeight="1" x14ac:dyDescent="0.15"/>
    <row r="579" ht="21.75" customHeight="1" x14ac:dyDescent="0.15"/>
    <row r="580" ht="21.75" customHeight="1" x14ac:dyDescent="0.15"/>
    <row r="581" ht="21.75" customHeight="1" x14ac:dyDescent="0.15"/>
    <row r="582" ht="21.75" customHeight="1" x14ac:dyDescent="0.15"/>
    <row r="583" ht="21.75" customHeight="1" x14ac:dyDescent="0.15"/>
    <row r="584" ht="21.75" customHeight="1" x14ac:dyDescent="0.15"/>
  </sheetData>
  <sheetProtection algorithmName="SHA-512" hashValue="1j3/hWRhvACXzHPJvturRfcAImkb9scY576PmJ2uRMY8/HJGVLTJIvknJYj6e5DkGrVl5ooAwZGn2LuBpA8sSw==" saltValue="GAKS0K7+RtpeHlTKkWPNMw==" spinCount="100000" sheet="1" selectLockedCells="1"/>
  <mergeCells count="2">
    <mergeCell ref="E4:J4"/>
    <mergeCell ref="E2:G2"/>
  </mergeCells>
  <phoneticPr fontId="4"/>
  <conditionalFormatting sqref="I9:I10 I27:I30 I39:I40">
    <cfRule type="cellIs" dxfId="189" priority="8" operator="lessThan">
      <formula>39.5</formula>
    </cfRule>
    <cfRule type="cellIs" dxfId="188" priority="11" operator="lessThan">
      <formula>40</formula>
    </cfRule>
    <cfRule type="cellIs" dxfId="187" priority="14" operator="lessThan">
      <formula>40</formula>
    </cfRule>
    <cfRule type="cellIs" dxfId="186" priority="15" operator="lessThan">
      <formula>40</formula>
    </cfRule>
  </conditionalFormatting>
  <conditionalFormatting sqref="I27:I30 I39:I40">
    <cfRule type="cellIs" dxfId="185" priority="12" operator="lessThan">
      <formula>40</formula>
    </cfRule>
    <cfRule type="cellIs" dxfId="184" priority="13" operator="lessThan">
      <formula>40</formula>
    </cfRule>
  </conditionalFormatting>
  <conditionalFormatting sqref="I11:I12 I19:I20 I31:I32 I41:I42">
    <cfRule type="cellIs" dxfId="183" priority="7" operator="lessThan">
      <formula>50</formula>
    </cfRule>
    <cfRule type="cellIs" dxfId="182" priority="9" operator="lessThan">
      <formula>50</formula>
    </cfRule>
    <cfRule type="cellIs" dxfId="181" priority="10" operator="lessThan">
      <formula>50</formula>
    </cfRule>
  </conditionalFormatting>
  <conditionalFormatting sqref="I43:I44 I33:I34 I21:I22 I13:I14">
    <cfRule type="cellIs" dxfId="180" priority="5" operator="lessThan">
      <formula>60</formula>
    </cfRule>
    <cfRule type="cellIs" dxfId="179" priority="6" operator="lessThan">
      <formula>60</formula>
    </cfRule>
  </conditionalFormatting>
  <conditionalFormatting sqref="I15:I16 I23:I24 I35:I36 I45:I46">
    <cfRule type="cellIs" dxfId="178" priority="3" operator="lessThan">
      <formula>70</formula>
    </cfRule>
    <cfRule type="cellIs" dxfId="177" priority="4" operator="lessThan">
      <formula>70</formula>
    </cfRule>
  </conditionalFormatting>
  <conditionalFormatting sqref="I17:I18 I25:I26 I37:I38 I47:I48">
    <cfRule type="cellIs" dxfId="176" priority="1" operator="lessThan">
      <formula>80</formula>
    </cfRule>
    <cfRule type="cellIs" dxfId="175" priority="2" operator="lessThan">
      <formula>80</formula>
    </cfRule>
  </conditionalFormatting>
  <dataValidations count="1">
    <dataValidation type="whole" allowBlank="1" showInputMessage="1" showErrorMessage="1" sqref="I9:I10 I39:I40 I27:I28" xr:uid="{B2885B0E-4262-4F4F-9632-1FAF581C8844}">
      <formula1>40</formula1>
      <formula2>49</formula2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'各番号（変更不可）'!$J$2:$J$41</xm:f>
          </x14:formula1>
          <xm:sqref>F5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pageSetUpPr fitToPage="1"/>
  </sheetPr>
  <dimension ref="A1:L584"/>
  <sheetViews>
    <sheetView view="pageBreakPreview" topLeftCell="E1" zoomScaleNormal="100" zoomScaleSheetLayoutView="100" workbookViewId="0">
      <pane ySplit="8" topLeftCell="A9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3.5" style="31" hidden="1" customWidth="1"/>
    <col min="2" max="2" width="9" style="31" hidden="1" customWidth="1"/>
    <col min="3" max="3" width="2.625" style="31" hidden="1" customWidth="1"/>
    <col min="4" max="4" width="3.5" style="31" hidden="1" customWidth="1"/>
    <col min="5" max="5" width="20" style="31" customWidth="1"/>
    <col min="6" max="6" width="13.25" style="31" customWidth="1"/>
    <col min="7" max="7" width="15.875" style="31" customWidth="1"/>
    <col min="8" max="8" width="12.375" style="85" customWidth="1"/>
    <col min="9" max="9" width="7" style="31" customWidth="1"/>
    <col min="10" max="10" width="28" style="31" customWidth="1"/>
    <col min="11" max="11" width="3" style="31" customWidth="1"/>
    <col min="12" max="12" width="15.625" style="31" customWidth="1"/>
    <col min="13" max="111" width="3.625" style="31" customWidth="1"/>
    <col min="112" max="16384" width="9" style="31"/>
  </cols>
  <sheetData>
    <row r="1" spans="1:12" x14ac:dyDescent="0.15">
      <c r="J1" s="166" t="s">
        <v>224</v>
      </c>
      <c r="K1" s="166"/>
    </row>
    <row r="2" spans="1:12" ht="21" customHeight="1" x14ac:dyDescent="0.15">
      <c r="E2" s="516" t="str">
        <f>"第"&amp;Facesheet!$B$2&amp;"回福岡県民スポーツ大会"</f>
        <v>第67回福岡県民スポーツ大会</v>
      </c>
      <c r="F2" s="516"/>
      <c r="G2" s="516"/>
      <c r="J2" s="166"/>
      <c r="K2" s="166"/>
    </row>
    <row r="3" spans="1:12" ht="8.25" customHeight="1" x14ac:dyDescent="0.15"/>
    <row r="4" spans="1:12" ht="24" x14ac:dyDescent="0.15">
      <c r="E4" s="519" t="s">
        <v>270</v>
      </c>
      <c r="F4" s="519"/>
      <c r="G4" s="519"/>
      <c r="H4" s="519"/>
      <c r="I4" s="519"/>
      <c r="J4" s="519"/>
      <c r="K4" s="172"/>
    </row>
    <row r="5" spans="1:12" ht="21" customHeight="1" x14ac:dyDescent="0.15">
      <c r="E5" s="170" t="s">
        <v>104</v>
      </c>
      <c r="F5" s="87">
        <f>'0.役員名簿'!B7</f>
        <v>0</v>
      </c>
      <c r="G5" s="59" t="s">
        <v>105</v>
      </c>
      <c r="H5" s="171"/>
      <c r="I5" s="172"/>
      <c r="J5" s="172"/>
      <c r="K5" s="172"/>
    </row>
    <row r="6" spans="1:12" ht="9.9499999999999993" customHeight="1" x14ac:dyDescent="0.15"/>
    <row r="7" spans="1:12" ht="18.75" customHeight="1" x14ac:dyDescent="0.15">
      <c r="E7" s="88" t="s">
        <v>276</v>
      </c>
      <c r="G7" s="31" t="s">
        <v>537</v>
      </c>
    </row>
    <row r="8" spans="1:12" ht="18" customHeight="1" x14ac:dyDescent="0.15">
      <c r="E8" s="159" t="s">
        <v>121</v>
      </c>
      <c r="F8" s="159" t="s">
        <v>122</v>
      </c>
      <c r="G8" s="158" t="s">
        <v>7</v>
      </c>
      <c r="H8" s="164" t="s">
        <v>3</v>
      </c>
      <c r="I8" s="158" t="s">
        <v>12</v>
      </c>
      <c r="J8" s="159" t="s">
        <v>124</v>
      </c>
      <c r="K8" s="88"/>
    </row>
    <row r="9" spans="1:12" ht="18" customHeight="1" x14ac:dyDescent="0.15">
      <c r="A9" s="31">
        <v>22</v>
      </c>
      <c r="B9" s="88" t="e">
        <f>IF($F$5="","",VLOOKUP($F$5,'各番号（変更不可）'!$J$2:$K$41,2,FALSE))</f>
        <v>#N/A</v>
      </c>
      <c r="C9" s="31">
        <v>4</v>
      </c>
      <c r="D9" s="31">
        <v>1</v>
      </c>
      <c r="E9" s="168" t="s">
        <v>347</v>
      </c>
      <c r="F9" s="42"/>
      <c r="G9" s="43"/>
      <c r="H9" s="77"/>
      <c r="I9" s="177" t="str">
        <f>IF(H9="","",DATEDIF(H9,Facesheet!$B$3,"Y"))</f>
        <v/>
      </c>
      <c r="J9" s="262"/>
      <c r="K9" s="178"/>
      <c r="L9" s="95"/>
    </row>
    <row r="10" spans="1:12" ht="18" customHeight="1" x14ac:dyDescent="0.15">
      <c r="A10" s="31">
        <v>22</v>
      </c>
      <c r="B10" s="88" t="e">
        <f>IF($F$5="","",VLOOKUP($F$5,'各番号（変更不可）'!$J$2:$K$41,2,FALSE))</f>
        <v>#N/A</v>
      </c>
      <c r="C10" s="31">
        <v>4</v>
      </c>
      <c r="D10" s="31">
        <v>2</v>
      </c>
      <c r="E10" s="168" t="s">
        <v>347</v>
      </c>
      <c r="F10" s="42"/>
      <c r="G10" s="43"/>
      <c r="H10" s="77"/>
      <c r="I10" s="177" t="str">
        <f>IF(H10="","",DATEDIF(H10,Facesheet!$B$3,"Y"))</f>
        <v/>
      </c>
      <c r="J10" s="262"/>
      <c r="K10" s="178"/>
    </row>
    <row r="11" spans="1:12" ht="18" customHeight="1" x14ac:dyDescent="0.15">
      <c r="A11" s="31">
        <v>22</v>
      </c>
      <c r="B11" s="88" t="e">
        <f>IF($F$5="","",VLOOKUP($F$5,'各番号（変更不可）'!$J$2:$K$41,2,FALSE))</f>
        <v>#N/A</v>
      </c>
      <c r="C11" s="31">
        <v>4</v>
      </c>
      <c r="D11" s="31">
        <v>3</v>
      </c>
      <c r="E11" s="168" t="s">
        <v>348</v>
      </c>
      <c r="F11" s="42"/>
      <c r="G11" s="43"/>
      <c r="H11" s="77"/>
      <c r="I11" s="177" t="str">
        <f>IF(H11="","",DATEDIF(H11,Facesheet!$B$3,"Y"))</f>
        <v/>
      </c>
      <c r="J11" s="262"/>
      <c r="K11" s="178"/>
    </row>
    <row r="12" spans="1:12" ht="18" customHeight="1" x14ac:dyDescent="0.15">
      <c r="A12" s="31">
        <v>22</v>
      </c>
      <c r="B12" s="88" t="e">
        <f>IF($F$5="","",VLOOKUP($F$5,'各番号（変更不可）'!$J$2:$K$41,2,FALSE))</f>
        <v>#N/A</v>
      </c>
      <c r="C12" s="31">
        <v>4</v>
      </c>
      <c r="D12" s="31">
        <v>4</v>
      </c>
      <c r="E12" s="168" t="s">
        <v>348</v>
      </c>
      <c r="F12" s="42"/>
      <c r="G12" s="43"/>
      <c r="H12" s="77"/>
      <c r="I12" s="177" t="str">
        <f>IF(H12="","",DATEDIF(H12,Facesheet!$B$3,"Y"))</f>
        <v/>
      </c>
      <c r="J12" s="262"/>
      <c r="K12" s="178"/>
    </row>
    <row r="13" spans="1:12" ht="18" customHeight="1" x14ac:dyDescent="0.15">
      <c r="A13" s="31">
        <v>22</v>
      </c>
      <c r="B13" s="88" t="e">
        <f>IF($F$5="","",VLOOKUP($F$5,'各番号（変更不可）'!$J$2:$K$41,2,FALSE))</f>
        <v>#N/A</v>
      </c>
      <c r="C13" s="31">
        <v>4</v>
      </c>
      <c r="D13" s="31">
        <v>5</v>
      </c>
      <c r="E13" s="168" t="s">
        <v>349</v>
      </c>
      <c r="F13" s="42"/>
      <c r="G13" s="43"/>
      <c r="H13" s="77"/>
      <c r="I13" s="177" t="str">
        <f>IF(H13="","",DATEDIF(H13,Facesheet!$B$3,"Y"))</f>
        <v/>
      </c>
      <c r="J13" s="262"/>
      <c r="K13" s="178"/>
    </row>
    <row r="14" spans="1:12" ht="18" customHeight="1" x14ac:dyDescent="0.15">
      <c r="A14" s="31">
        <v>22</v>
      </c>
      <c r="B14" s="88" t="e">
        <f>IF($F$5="","",VLOOKUP($F$5,'各番号（変更不可）'!$J$2:$K$41,2,FALSE))</f>
        <v>#N/A</v>
      </c>
      <c r="C14" s="31">
        <v>4</v>
      </c>
      <c r="D14" s="31">
        <v>6</v>
      </c>
      <c r="E14" s="168" t="s">
        <v>349</v>
      </c>
      <c r="F14" s="42"/>
      <c r="G14" s="43"/>
      <c r="H14" s="77"/>
      <c r="I14" s="177" t="str">
        <f>IF(H14="","",DATEDIF(H14,Facesheet!$B$3,"Y"))</f>
        <v/>
      </c>
      <c r="J14" s="262"/>
      <c r="K14" s="178"/>
    </row>
    <row r="15" spans="1:12" ht="18" customHeight="1" x14ac:dyDescent="0.15">
      <c r="A15" s="31">
        <v>22</v>
      </c>
      <c r="B15" s="88" t="e">
        <f>IF($F$5="","",VLOOKUP($F$5,'各番号（変更不可）'!$J$2:$K$41,2,FALSE))</f>
        <v>#N/A</v>
      </c>
      <c r="C15" s="31">
        <v>4</v>
      </c>
      <c r="D15" s="31">
        <v>7</v>
      </c>
      <c r="E15" s="168" t="s">
        <v>350</v>
      </c>
      <c r="F15" s="42"/>
      <c r="G15" s="43"/>
      <c r="H15" s="77"/>
      <c r="I15" s="177" t="str">
        <f>IF(H15="","",DATEDIF(H15,Facesheet!$B$3,"Y"))</f>
        <v/>
      </c>
      <c r="J15" s="262"/>
      <c r="K15" s="178"/>
    </row>
    <row r="16" spans="1:12" ht="18" customHeight="1" x14ac:dyDescent="0.15">
      <c r="A16" s="31">
        <v>22</v>
      </c>
      <c r="B16" s="88" t="e">
        <f>IF($F$5="","",VLOOKUP($F$5,'各番号（変更不可）'!$J$2:$K$41,2,FALSE))</f>
        <v>#N/A</v>
      </c>
      <c r="C16" s="31">
        <v>4</v>
      </c>
      <c r="D16" s="31">
        <v>8</v>
      </c>
      <c r="E16" s="168" t="s">
        <v>350</v>
      </c>
      <c r="F16" s="42"/>
      <c r="G16" s="43"/>
      <c r="H16" s="77"/>
      <c r="I16" s="177" t="str">
        <f>IF(H16="","",DATEDIF(H16,Facesheet!$B$3,"Y"))</f>
        <v/>
      </c>
      <c r="J16" s="262"/>
      <c r="K16" s="178"/>
    </row>
    <row r="17" spans="1:11" ht="18" customHeight="1" x14ac:dyDescent="0.15">
      <c r="A17" s="31">
        <v>22</v>
      </c>
      <c r="B17" s="88" t="e">
        <f>IF($F$5="","",VLOOKUP($F$5,'各番号（変更不可）'!$J$2:$K$41,2,FALSE))</f>
        <v>#N/A</v>
      </c>
      <c r="C17" s="31">
        <v>4</v>
      </c>
      <c r="D17" s="31">
        <v>9</v>
      </c>
      <c r="E17" s="168" t="s">
        <v>351</v>
      </c>
      <c r="F17" s="42"/>
      <c r="G17" s="43"/>
      <c r="H17" s="77"/>
      <c r="I17" s="177" t="str">
        <f>IF(H17="","",DATEDIF(H17,Facesheet!$B$3,"Y"))</f>
        <v/>
      </c>
      <c r="J17" s="262"/>
      <c r="K17" s="179"/>
    </row>
    <row r="18" spans="1:11" ht="18" customHeight="1" x14ac:dyDescent="0.15">
      <c r="A18" s="31">
        <v>22</v>
      </c>
      <c r="B18" s="88" t="e">
        <f>IF($F$5="","",VLOOKUP($F$5,'各番号（変更不可）'!$J$2:$K$41,2,FALSE))</f>
        <v>#N/A</v>
      </c>
      <c r="C18" s="31">
        <v>4</v>
      </c>
      <c r="D18" s="31">
        <v>10</v>
      </c>
      <c r="E18" s="168" t="s">
        <v>351</v>
      </c>
      <c r="F18" s="42"/>
      <c r="G18" s="43"/>
      <c r="H18" s="77"/>
      <c r="I18" s="177" t="str">
        <f>IF(H18="","",DATEDIF(H18,Facesheet!$B$3,"Y"))</f>
        <v/>
      </c>
      <c r="J18" s="262"/>
      <c r="K18" s="179"/>
    </row>
    <row r="19" spans="1:11" ht="18" customHeight="1" x14ac:dyDescent="0.15">
      <c r="A19" s="31">
        <v>22</v>
      </c>
      <c r="B19" s="88" t="e">
        <f>IF($F$5="","",VLOOKUP($F$5,'各番号（変更不可）'!$J$2:$K$41,2,FALSE))</f>
        <v>#N/A</v>
      </c>
      <c r="C19" s="31">
        <v>4</v>
      </c>
      <c r="D19" s="31">
        <v>11</v>
      </c>
      <c r="E19" s="168" t="s">
        <v>514</v>
      </c>
      <c r="F19" s="42"/>
      <c r="G19" s="43"/>
      <c r="H19" s="77"/>
      <c r="I19" s="177" t="str">
        <f>IF(H19="","",DATEDIF(H19,Facesheet!$B$3,"Y"))</f>
        <v/>
      </c>
      <c r="J19" s="262"/>
      <c r="K19" s="178"/>
    </row>
    <row r="20" spans="1:11" ht="18" customHeight="1" x14ac:dyDescent="0.15">
      <c r="A20" s="31">
        <v>22</v>
      </c>
      <c r="B20" s="88" t="e">
        <f>IF($F$5="","",VLOOKUP($F$5,'各番号（変更不可）'!$J$2:$K$41,2,FALSE))</f>
        <v>#N/A</v>
      </c>
      <c r="C20" s="31">
        <v>4</v>
      </c>
      <c r="D20" s="31">
        <v>12</v>
      </c>
      <c r="E20" s="168" t="s">
        <v>514</v>
      </c>
      <c r="F20" s="42"/>
      <c r="G20" s="43"/>
      <c r="H20" s="77"/>
      <c r="I20" s="177" t="str">
        <f>IF(H20="","",DATEDIF(H20,Facesheet!$B$3,"Y"))</f>
        <v/>
      </c>
      <c r="J20" s="262"/>
      <c r="K20" s="178"/>
    </row>
    <row r="21" spans="1:11" ht="18" customHeight="1" x14ac:dyDescent="0.15">
      <c r="A21" s="31">
        <v>22</v>
      </c>
      <c r="B21" s="88" t="e">
        <f>IF($F$5="","",VLOOKUP($F$5,'各番号（変更不可）'!$J$2:$K$41,2,FALSE))</f>
        <v>#N/A</v>
      </c>
      <c r="C21" s="31">
        <v>4</v>
      </c>
      <c r="D21" s="31">
        <v>13</v>
      </c>
      <c r="E21" s="168" t="s">
        <v>352</v>
      </c>
      <c r="F21" s="42"/>
      <c r="G21" s="43"/>
      <c r="H21" s="77"/>
      <c r="I21" s="177" t="str">
        <f>IF(H21="","",DATEDIF(H21,Facesheet!$B$3,"Y"))</f>
        <v/>
      </c>
      <c r="J21" s="262"/>
      <c r="K21" s="178"/>
    </row>
    <row r="22" spans="1:11" ht="18" customHeight="1" x14ac:dyDescent="0.15">
      <c r="A22" s="31">
        <v>22</v>
      </c>
      <c r="B22" s="88" t="e">
        <f>IF($F$5="","",VLOOKUP($F$5,'各番号（変更不可）'!$J$2:$K$41,2,FALSE))</f>
        <v>#N/A</v>
      </c>
      <c r="C22" s="31">
        <v>4</v>
      </c>
      <c r="D22" s="31">
        <v>14</v>
      </c>
      <c r="E22" s="168" t="s">
        <v>352</v>
      </c>
      <c r="F22" s="42"/>
      <c r="G22" s="43"/>
      <c r="H22" s="77"/>
      <c r="I22" s="177" t="str">
        <f>IF(H22="","",DATEDIF(H22,Facesheet!$B$3,"Y"))</f>
        <v/>
      </c>
      <c r="J22" s="262"/>
      <c r="K22" s="178"/>
    </row>
    <row r="23" spans="1:11" ht="18" customHeight="1" x14ac:dyDescent="0.15">
      <c r="A23" s="31">
        <v>22</v>
      </c>
      <c r="B23" s="88" t="e">
        <f>IF($F$5="","",VLOOKUP($F$5,'各番号（変更不可）'!$J$2:$K$41,2,FALSE))</f>
        <v>#N/A</v>
      </c>
      <c r="C23" s="31">
        <v>4</v>
      </c>
      <c r="D23" s="31">
        <v>15</v>
      </c>
      <c r="E23" s="168" t="s">
        <v>353</v>
      </c>
      <c r="F23" s="42"/>
      <c r="G23" s="43"/>
      <c r="H23" s="77"/>
      <c r="I23" s="177" t="str">
        <f>IF(H23="","",DATEDIF(H23,Facesheet!$B$3,"Y"))</f>
        <v/>
      </c>
      <c r="J23" s="262"/>
      <c r="K23" s="178"/>
    </row>
    <row r="24" spans="1:11" ht="18" customHeight="1" x14ac:dyDescent="0.15">
      <c r="A24" s="31">
        <v>22</v>
      </c>
      <c r="B24" s="88" t="e">
        <f>IF($F$5="","",VLOOKUP($F$5,'各番号（変更不可）'!$J$2:$K$41,2,FALSE))</f>
        <v>#N/A</v>
      </c>
      <c r="C24" s="31">
        <v>4</v>
      </c>
      <c r="D24" s="31">
        <v>16</v>
      </c>
      <c r="E24" s="168" t="s">
        <v>353</v>
      </c>
      <c r="F24" s="42"/>
      <c r="G24" s="43"/>
      <c r="H24" s="77"/>
      <c r="I24" s="177" t="str">
        <f>IF(H24="","",DATEDIF(H24,Facesheet!$B$3,"Y"))</f>
        <v/>
      </c>
      <c r="J24" s="262"/>
      <c r="K24" s="178"/>
    </row>
    <row r="25" spans="1:11" ht="18" customHeight="1" x14ac:dyDescent="0.15">
      <c r="A25" s="31">
        <v>22</v>
      </c>
      <c r="B25" s="88" t="e">
        <f>IF($F$5="","",VLOOKUP($F$5,'各番号（変更不可）'!$J$2:$K$41,2,FALSE))</f>
        <v>#N/A</v>
      </c>
      <c r="C25" s="31">
        <v>4</v>
      </c>
      <c r="D25" s="31">
        <v>17</v>
      </c>
      <c r="E25" s="168" t="s">
        <v>354</v>
      </c>
      <c r="F25" s="42"/>
      <c r="G25" s="43"/>
      <c r="H25" s="77"/>
      <c r="I25" s="177" t="str">
        <f>IF(H25="","",DATEDIF(H25,Facesheet!$B$3,"Y"))</f>
        <v/>
      </c>
      <c r="J25" s="262"/>
      <c r="K25" s="179"/>
    </row>
    <row r="26" spans="1:11" ht="18" customHeight="1" x14ac:dyDescent="0.15">
      <c r="A26" s="31">
        <v>22</v>
      </c>
      <c r="B26" s="88" t="e">
        <f>IF($F$5="","",VLOOKUP($F$5,'各番号（変更不可）'!$J$2:$K$41,2,FALSE))</f>
        <v>#N/A</v>
      </c>
      <c r="C26" s="31">
        <v>4</v>
      </c>
      <c r="D26" s="31">
        <v>18</v>
      </c>
      <c r="E26" s="168" t="s">
        <v>354</v>
      </c>
      <c r="F26" s="42"/>
      <c r="G26" s="43"/>
      <c r="H26" s="77"/>
      <c r="I26" s="177" t="str">
        <f>IF(H26="","",DATEDIF(H26,Facesheet!$B$3,"Y"))</f>
        <v/>
      </c>
      <c r="J26" s="262"/>
      <c r="K26" s="179"/>
    </row>
    <row r="27" spans="1:11" ht="18" customHeight="1" x14ac:dyDescent="0.15">
      <c r="A27" s="31">
        <v>22</v>
      </c>
      <c r="B27" s="88" t="e">
        <f>IF($F$5="","",VLOOKUP($F$5,'各番号（変更不可）'!$J$2:$K$41,2,FALSE))</f>
        <v>#N/A</v>
      </c>
      <c r="C27" s="31">
        <v>4</v>
      </c>
      <c r="D27" s="31">
        <v>19</v>
      </c>
      <c r="E27" s="168" t="s">
        <v>355</v>
      </c>
      <c r="F27" s="42"/>
      <c r="G27" s="43"/>
      <c r="H27" s="77"/>
      <c r="I27" s="177" t="str">
        <f>IF(H27="","",DATEDIF(H27,Facesheet!$B$3,"Y"))</f>
        <v/>
      </c>
      <c r="J27" s="262"/>
      <c r="K27" s="178"/>
    </row>
    <row r="28" spans="1:11" ht="18" customHeight="1" x14ac:dyDescent="0.15">
      <c r="A28" s="31">
        <v>22</v>
      </c>
      <c r="B28" s="88" t="e">
        <f>IF($F$5="","",VLOOKUP($F$5,'各番号（変更不可）'!$J$2:$K$41,2,FALSE))</f>
        <v>#N/A</v>
      </c>
      <c r="C28" s="31">
        <v>4</v>
      </c>
      <c r="D28" s="31">
        <v>20</v>
      </c>
      <c r="E28" s="168" t="s">
        <v>355</v>
      </c>
      <c r="F28" s="42"/>
      <c r="G28" s="43"/>
      <c r="H28" s="77"/>
      <c r="I28" s="177" t="str">
        <f>IF(H28="","",DATEDIF(H28,Facesheet!$B$3,"Y"))</f>
        <v/>
      </c>
      <c r="J28" s="262"/>
      <c r="K28" s="178"/>
    </row>
    <row r="29" spans="1:11" ht="18" customHeight="1" x14ac:dyDescent="0.15">
      <c r="A29" s="31">
        <v>22</v>
      </c>
      <c r="B29" s="88" t="e">
        <f>IF($F$5="","",VLOOKUP($F$5,'各番号（変更不可）'!$J$2:$K$41,2,FALSE))</f>
        <v>#N/A</v>
      </c>
      <c r="C29" s="31">
        <v>4</v>
      </c>
      <c r="D29" s="31">
        <v>21</v>
      </c>
      <c r="E29" s="168" t="s">
        <v>357</v>
      </c>
      <c r="F29" s="42"/>
      <c r="G29" s="43"/>
      <c r="H29" s="77"/>
      <c r="I29" s="177" t="str">
        <f>IF(H29="","",DATEDIF(H29,Facesheet!$B$3,"Y"))</f>
        <v/>
      </c>
      <c r="J29" s="262"/>
      <c r="K29" s="178"/>
    </row>
    <row r="30" spans="1:11" ht="18" customHeight="1" x14ac:dyDescent="0.15">
      <c r="A30" s="31">
        <v>22</v>
      </c>
      <c r="B30" s="88" t="e">
        <f>IF($F$5="","",VLOOKUP($F$5,'各番号（変更不可）'!$J$2:$K$41,2,FALSE))</f>
        <v>#N/A</v>
      </c>
      <c r="C30" s="31">
        <v>4</v>
      </c>
      <c r="D30" s="31">
        <v>22</v>
      </c>
      <c r="E30" s="168" t="s">
        <v>357</v>
      </c>
      <c r="F30" s="42"/>
      <c r="G30" s="43"/>
      <c r="H30" s="77"/>
      <c r="I30" s="177" t="str">
        <f>IF(H30="","",DATEDIF(H30,Facesheet!$B$3,"Y"))</f>
        <v/>
      </c>
      <c r="J30" s="262"/>
      <c r="K30" s="178"/>
    </row>
    <row r="31" spans="1:11" ht="18" customHeight="1" x14ac:dyDescent="0.15">
      <c r="A31" s="31">
        <v>22</v>
      </c>
      <c r="B31" s="88" t="e">
        <f>IF($F$5="","",VLOOKUP($F$5,'各番号（変更不可）'!$J$2:$K$41,2,FALSE))</f>
        <v>#N/A</v>
      </c>
      <c r="C31" s="31">
        <v>4</v>
      </c>
      <c r="D31" s="31">
        <v>23</v>
      </c>
      <c r="E31" s="168" t="s">
        <v>358</v>
      </c>
      <c r="F31" s="42"/>
      <c r="G31" s="43"/>
      <c r="H31" s="77"/>
      <c r="I31" s="177" t="str">
        <f>IF(H31="","",DATEDIF(H31,Facesheet!$B$3,"Y"))</f>
        <v/>
      </c>
      <c r="J31" s="262"/>
      <c r="K31" s="178"/>
    </row>
    <row r="32" spans="1:11" ht="18" customHeight="1" x14ac:dyDescent="0.15">
      <c r="A32" s="31">
        <v>22</v>
      </c>
      <c r="B32" s="88" t="e">
        <f>IF($F$5="","",VLOOKUP($F$5,'各番号（変更不可）'!$J$2:$K$41,2,FALSE))</f>
        <v>#N/A</v>
      </c>
      <c r="C32" s="31">
        <v>4</v>
      </c>
      <c r="D32" s="31">
        <v>24</v>
      </c>
      <c r="E32" s="168" t="s">
        <v>358</v>
      </c>
      <c r="F32" s="42"/>
      <c r="G32" s="43"/>
      <c r="H32" s="77"/>
      <c r="I32" s="177" t="str">
        <f>IF(H32="","",DATEDIF(H32,Facesheet!$B$3,"Y"))</f>
        <v/>
      </c>
      <c r="J32" s="262"/>
      <c r="K32" s="178"/>
    </row>
    <row r="33" spans="1:11" ht="18" customHeight="1" x14ac:dyDescent="0.15">
      <c r="A33" s="31">
        <v>22</v>
      </c>
      <c r="B33" s="88" t="e">
        <f>IF($F$5="","",VLOOKUP($F$5,'各番号（変更不可）'!$J$2:$K$41,2,FALSE))</f>
        <v>#N/A</v>
      </c>
      <c r="C33" s="31">
        <v>4</v>
      </c>
      <c r="D33" s="31">
        <v>25</v>
      </c>
      <c r="E33" s="168" t="s">
        <v>359</v>
      </c>
      <c r="F33" s="42"/>
      <c r="G33" s="43"/>
      <c r="H33" s="77"/>
      <c r="I33" s="177" t="str">
        <f>IF(H33="","",DATEDIF(H33,Facesheet!$B$3,"Y"))</f>
        <v/>
      </c>
      <c r="J33" s="262"/>
      <c r="K33" s="178"/>
    </row>
    <row r="34" spans="1:11" ht="18" customHeight="1" x14ac:dyDescent="0.15">
      <c r="A34" s="31">
        <v>22</v>
      </c>
      <c r="B34" s="88" t="e">
        <f>IF($F$5="","",VLOOKUP($F$5,'各番号（変更不可）'!$J$2:$K$41,2,FALSE))</f>
        <v>#N/A</v>
      </c>
      <c r="C34" s="31">
        <v>4</v>
      </c>
      <c r="D34" s="31">
        <v>26</v>
      </c>
      <c r="E34" s="168" t="s">
        <v>359</v>
      </c>
      <c r="F34" s="42"/>
      <c r="G34" s="43"/>
      <c r="H34" s="77"/>
      <c r="I34" s="177" t="str">
        <f>IF(H34="","",DATEDIF(H34,Facesheet!$B$3,"Y"))</f>
        <v/>
      </c>
      <c r="J34" s="262"/>
      <c r="K34" s="178"/>
    </row>
    <row r="35" spans="1:11" ht="18" customHeight="1" x14ac:dyDescent="0.15">
      <c r="A35" s="31">
        <v>22</v>
      </c>
      <c r="B35" s="88" t="e">
        <f>IF($F$5="","",VLOOKUP($F$5,'各番号（変更不可）'!$J$2:$K$41,2,FALSE))</f>
        <v>#N/A</v>
      </c>
      <c r="C35" s="31">
        <v>4</v>
      </c>
      <c r="D35" s="31">
        <v>27</v>
      </c>
      <c r="E35" s="168" t="s">
        <v>360</v>
      </c>
      <c r="F35" s="42"/>
      <c r="G35" s="43"/>
      <c r="H35" s="77"/>
      <c r="I35" s="177" t="str">
        <f>IF(H35="","",DATEDIF(H35,Facesheet!$B$3,"Y"))</f>
        <v/>
      </c>
      <c r="J35" s="262"/>
      <c r="K35" s="178"/>
    </row>
    <row r="36" spans="1:11" ht="18" customHeight="1" x14ac:dyDescent="0.15">
      <c r="A36" s="31">
        <v>22</v>
      </c>
      <c r="B36" s="88" t="e">
        <f>IF($F$5="","",VLOOKUP($F$5,'各番号（変更不可）'!$J$2:$K$41,2,FALSE))</f>
        <v>#N/A</v>
      </c>
      <c r="C36" s="31">
        <v>4</v>
      </c>
      <c r="D36" s="31">
        <v>28</v>
      </c>
      <c r="E36" s="168" t="s">
        <v>360</v>
      </c>
      <c r="F36" s="42"/>
      <c r="G36" s="43"/>
      <c r="H36" s="77"/>
      <c r="I36" s="177" t="str">
        <f>IF(H36="","",DATEDIF(H36,Facesheet!$B$3,"Y"))</f>
        <v/>
      </c>
      <c r="J36" s="262"/>
      <c r="K36" s="178"/>
    </row>
    <row r="37" spans="1:11" ht="18" customHeight="1" x14ac:dyDescent="0.15">
      <c r="A37" s="31">
        <v>22</v>
      </c>
      <c r="B37" s="88" t="e">
        <f>IF($F$5="","",VLOOKUP($F$5,'各番号（変更不可）'!$J$2:$K$41,2,FALSE))</f>
        <v>#N/A</v>
      </c>
      <c r="C37" s="31">
        <v>4</v>
      </c>
      <c r="D37" s="31">
        <v>29</v>
      </c>
      <c r="E37" s="168" t="s">
        <v>361</v>
      </c>
      <c r="F37" s="42"/>
      <c r="G37" s="43"/>
      <c r="H37" s="77"/>
      <c r="I37" s="177" t="str">
        <f>IF(H37="","",DATEDIF(H37,Facesheet!$B$3,"Y"))</f>
        <v/>
      </c>
      <c r="J37" s="262"/>
      <c r="K37" s="178"/>
    </row>
    <row r="38" spans="1:11" ht="18" customHeight="1" x14ac:dyDescent="0.15">
      <c r="A38" s="31">
        <v>22</v>
      </c>
      <c r="B38" s="88" t="e">
        <f>IF($F$5="","",VLOOKUP($F$5,'各番号（変更不可）'!$J$2:$K$41,2,FALSE))</f>
        <v>#N/A</v>
      </c>
      <c r="C38" s="31">
        <v>4</v>
      </c>
      <c r="D38" s="31">
        <v>30</v>
      </c>
      <c r="E38" s="168" t="s">
        <v>361</v>
      </c>
      <c r="F38" s="42"/>
      <c r="G38" s="43"/>
      <c r="H38" s="77"/>
      <c r="I38" s="177" t="str">
        <f>IF(H38="","",DATEDIF(H38,Facesheet!$B$3,"Y"))</f>
        <v/>
      </c>
      <c r="J38" s="262"/>
      <c r="K38" s="178"/>
    </row>
    <row r="39" spans="1:11" ht="18" customHeight="1" x14ac:dyDescent="0.15">
      <c r="A39" s="31">
        <v>22</v>
      </c>
      <c r="B39" s="88" t="e">
        <f>IF($F$5="","",VLOOKUP($F$5,'各番号（変更不可）'!$J$2:$K$41,2,FALSE))</f>
        <v>#N/A</v>
      </c>
      <c r="C39" s="31">
        <v>4</v>
      </c>
      <c r="D39" s="31">
        <v>31</v>
      </c>
      <c r="E39" s="168" t="s">
        <v>362</v>
      </c>
      <c r="F39" s="42"/>
      <c r="G39" s="43"/>
      <c r="H39" s="77"/>
      <c r="I39" s="177" t="str">
        <f>IF(H39="","",DATEDIF(H39,Facesheet!$B$3,"Y"))</f>
        <v/>
      </c>
      <c r="J39" s="262"/>
      <c r="K39" s="178"/>
    </row>
    <row r="40" spans="1:11" ht="18" customHeight="1" x14ac:dyDescent="0.15">
      <c r="A40" s="31">
        <v>22</v>
      </c>
      <c r="B40" s="88" t="e">
        <f>IF($F$5="","",VLOOKUP($F$5,'各番号（変更不可）'!$J$2:$K$41,2,FALSE))</f>
        <v>#N/A</v>
      </c>
      <c r="C40" s="31">
        <v>4</v>
      </c>
      <c r="D40" s="31">
        <v>32</v>
      </c>
      <c r="E40" s="168" t="s">
        <v>362</v>
      </c>
      <c r="F40" s="42"/>
      <c r="G40" s="43"/>
      <c r="H40" s="77"/>
      <c r="I40" s="177" t="str">
        <f>IF(H40="","",DATEDIF(H40,Facesheet!$B$3,"Y"))</f>
        <v/>
      </c>
      <c r="J40" s="262"/>
      <c r="K40" s="178"/>
    </row>
    <row r="41" spans="1:11" ht="18" customHeight="1" x14ac:dyDescent="0.15">
      <c r="A41" s="31">
        <v>22</v>
      </c>
      <c r="B41" s="88" t="e">
        <f>IF($F$5="","",VLOOKUP($F$5,'各番号（変更不可）'!$J$2:$K$41,2,FALSE))</f>
        <v>#N/A</v>
      </c>
      <c r="C41" s="31">
        <v>4</v>
      </c>
      <c r="D41" s="31">
        <v>33</v>
      </c>
      <c r="E41" s="168" t="s">
        <v>363</v>
      </c>
      <c r="F41" s="42"/>
      <c r="G41" s="43"/>
      <c r="H41" s="77"/>
      <c r="I41" s="177" t="str">
        <f>IF(H41="","",DATEDIF(H41,Facesheet!$B$3,"Y"))</f>
        <v/>
      </c>
      <c r="J41" s="262"/>
      <c r="K41" s="178"/>
    </row>
    <row r="42" spans="1:11" ht="18" customHeight="1" x14ac:dyDescent="0.15">
      <c r="A42" s="31">
        <v>22</v>
      </c>
      <c r="B42" s="88" t="e">
        <f>IF($F$5="","",VLOOKUP($F$5,'各番号（変更不可）'!$J$2:$K$41,2,FALSE))</f>
        <v>#N/A</v>
      </c>
      <c r="C42" s="31">
        <v>4</v>
      </c>
      <c r="D42" s="31">
        <v>34</v>
      </c>
      <c r="E42" s="168" t="s">
        <v>363</v>
      </c>
      <c r="F42" s="42"/>
      <c r="G42" s="43"/>
      <c r="H42" s="77"/>
      <c r="I42" s="177" t="str">
        <f>IF(H42="","",DATEDIF(H42,Facesheet!$B$3,"Y"))</f>
        <v/>
      </c>
      <c r="J42" s="262"/>
      <c r="K42" s="178"/>
    </row>
    <row r="43" spans="1:11" ht="18" customHeight="1" x14ac:dyDescent="0.15">
      <c r="A43" s="31">
        <v>22</v>
      </c>
      <c r="B43" s="88" t="e">
        <f>IF($F$5="","",VLOOKUP($F$5,'各番号（変更不可）'!$J$2:$K$41,2,FALSE))</f>
        <v>#N/A</v>
      </c>
      <c r="C43" s="31">
        <v>4</v>
      </c>
      <c r="D43" s="31">
        <v>35</v>
      </c>
      <c r="E43" s="168" t="s">
        <v>364</v>
      </c>
      <c r="F43" s="42"/>
      <c r="G43" s="43"/>
      <c r="H43" s="77"/>
      <c r="I43" s="177" t="str">
        <f>IF(H43="","",DATEDIF(H43,Facesheet!$B$3,"Y"))</f>
        <v/>
      </c>
      <c r="J43" s="262"/>
      <c r="K43" s="178"/>
    </row>
    <row r="44" spans="1:11" ht="18" customHeight="1" x14ac:dyDescent="0.15">
      <c r="A44" s="31">
        <v>22</v>
      </c>
      <c r="B44" s="88" t="e">
        <f>IF($F$5="","",VLOOKUP($F$5,'各番号（変更不可）'!$J$2:$K$41,2,FALSE))</f>
        <v>#N/A</v>
      </c>
      <c r="C44" s="31">
        <v>4</v>
      </c>
      <c r="D44" s="31">
        <v>36</v>
      </c>
      <c r="E44" s="168" t="s">
        <v>364</v>
      </c>
      <c r="F44" s="42"/>
      <c r="G44" s="43"/>
      <c r="H44" s="77"/>
      <c r="I44" s="177" t="str">
        <f>IF(H44="","",DATEDIF(H44,Facesheet!$B$3,"Y"))</f>
        <v/>
      </c>
      <c r="J44" s="262"/>
      <c r="K44" s="178"/>
    </row>
    <row r="45" spans="1:11" ht="18" customHeight="1" x14ac:dyDescent="0.15">
      <c r="A45" s="31">
        <v>22</v>
      </c>
      <c r="B45" s="88" t="e">
        <f>IF($F$5="","",VLOOKUP($F$5,'各番号（変更不可）'!$J$2:$K$41,2,FALSE))</f>
        <v>#N/A</v>
      </c>
      <c r="C45" s="31">
        <v>4</v>
      </c>
      <c r="D45" s="31">
        <v>37</v>
      </c>
      <c r="E45" s="168" t="s">
        <v>365</v>
      </c>
      <c r="F45" s="42"/>
      <c r="G45" s="43"/>
      <c r="H45" s="77"/>
      <c r="I45" s="177" t="str">
        <f>IF(H45="","",DATEDIF(H45,Facesheet!$B$3,"Y"))</f>
        <v/>
      </c>
      <c r="J45" s="262"/>
      <c r="K45" s="178"/>
    </row>
    <row r="46" spans="1:11" ht="18" customHeight="1" x14ac:dyDescent="0.15">
      <c r="A46" s="31">
        <v>22</v>
      </c>
      <c r="B46" s="88" t="e">
        <f>IF($F$5="","",VLOOKUP($F$5,'各番号（変更不可）'!$J$2:$K$41,2,FALSE))</f>
        <v>#N/A</v>
      </c>
      <c r="C46" s="31">
        <v>4</v>
      </c>
      <c r="D46" s="31">
        <v>38</v>
      </c>
      <c r="E46" s="168" t="s">
        <v>365</v>
      </c>
      <c r="F46" s="42"/>
      <c r="G46" s="43"/>
      <c r="H46" s="77"/>
      <c r="I46" s="177" t="str">
        <f>IF(H46="","",DATEDIF(H46,Facesheet!$B$3,"Y"))</f>
        <v/>
      </c>
      <c r="J46" s="262"/>
      <c r="K46" s="178"/>
    </row>
    <row r="47" spans="1:11" ht="18" customHeight="1" x14ac:dyDescent="0.15">
      <c r="A47" s="31">
        <v>22</v>
      </c>
      <c r="B47" s="88" t="e">
        <f>IF($F$5="","",VLOOKUP($F$5,'各番号（変更不可）'!$J$2:$K$41,2,FALSE))</f>
        <v>#N/A</v>
      </c>
      <c r="C47" s="31">
        <v>4</v>
      </c>
      <c r="D47" s="31">
        <v>39</v>
      </c>
      <c r="E47" s="168" t="s">
        <v>366</v>
      </c>
      <c r="F47" s="42"/>
      <c r="G47" s="43"/>
      <c r="H47" s="77"/>
      <c r="I47" s="177" t="str">
        <f>IF(H47="","",DATEDIF(H47,Facesheet!$B$3,"Y"))</f>
        <v/>
      </c>
      <c r="J47" s="262"/>
      <c r="K47" s="178"/>
    </row>
    <row r="48" spans="1:11" ht="18" customHeight="1" x14ac:dyDescent="0.15">
      <c r="A48" s="31">
        <v>22</v>
      </c>
      <c r="B48" s="88" t="e">
        <f>IF($F$5="","",VLOOKUP($F$5,'各番号（変更不可）'!$J$2:$K$41,2,FALSE))</f>
        <v>#N/A</v>
      </c>
      <c r="C48" s="31">
        <v>4</v>
      </c>
      <c r="D48" s="31">
        <v>40</v>
      </c>
      <c r="E48" s="168" t="s">
        <v>366</v>
      </c>
      <c r="F48" s="42"/>
      <c r="G48" s="43"/>
      <c r="H48" s="77"/>
      <c r="I48" s="177" t="str">
        <f>IF(H48="","",DATEDIF(H48,Facesheet!$B$3,"Y"))</f>
        <v/>
      </c>
      <c r="J48" s="262"/>
      <c r="K48" s="178"/>
    </row>
    <row r="49" spans="5:5" ht="21.75" customHeight="1" x14ac:dyDescent="0.15">
      <c r="E49" s="178"/>
    </row>
    <row r="50" spans="5:5" ht="21.75" customHeight="1" x14ac:dyDescent="0.15"/>
    <row r="51" spans="5:5" ht="21.75" customHeight="1" x14ac:dyDescent="0.15"/>
    <row r="52" spans="5:5" ht="21.75" customHeight="1" x14ac:dyDescent="0.15"/>
    <row r="53" spans="5:5" ht="21.75" customHeight="1" x14ac:dyDescent="0.15"/>
    <row r="54" spans="5:5" ht="21.75" customHeight="1" x14ac:dyDescent="0.15"/>
    <row r="55" spans="5:5" ht="21.75" customHeight="1" x14ac:dyDescent="0.15"/>
    <row r="56" spans="5:5" ht="21.75" customHeight="1" x14ac:dyDescent="0.15"/>
    <row r="57" spans="5:5" ht="21.75" customHeight="1" x14ac:dyDescent="0.15"/>
    <row r="58" spans="5:5" ht="21.75" customHeight="1" x14ac:dyDescent="0.15"/>
    <row r="59" spans="5:5" ht="21.75" customHeight="1" x14ac:dyDescent="0.15"/>
    <row r="60" spans="5:5" ht="21.75" customHeight="1" x14ac:dyDescent="0.15"/>
    <row r="61" spans="5:5" ht="21.75" customHeight="1" x14ac:dyDescent="0.15"/>
    <row r="62" spans="5:5" ht="21.75" customHeight="1" x14ac:dyDescent="0.15"/>
    <row r="63" spans="5:5" ht="21.75" customHeight="1" x14ac:dyDescent="0.15"/>
    <row r="64" spans="5:5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  <row r="577" ht="21.75" customHeight="1" x14ac:dyDescent="0.15"/>
    <row r="578" ht="21.75" customHeight="1" x14ac:dyDescent="0.15"/>
    <row r="579" ht="21.75" customHeight="1" x14ac:dyDescent="0.15"/>
    <row r="580" ht="21.75" customHeight="1" x14ac:dyDescent="0.15"/>
    <row r="581" ht="21.75" customHeight="1" x14ac:dyDescent="0.15"/>
    <row r="582" ht="21.75" customHeight="1" x14ac:dyDescent="0.15"/>
    <row r="583" ht="21.75" customHeight="1" x14ac:dyDescent="0.15"/>
    <row r="584" ht="21.75" customHeight="1" x14ac:dyDescent="0.15"/>
  </sheetData>
  <sheetProtection algorithmName="SHA-512" hashValue="c8HCRZJGdsNPQ7GeG6+d2JryiLliot3kA7K2ZvuW4kvM7B0hgJxSXSkkCyiyiUppeQeSLQBV2IQOaSIxoWMijw==" saltValue="B/9+H7l1LLw59NIpukwqIw==" spinCount="100000" sheet="1" selectLockedCells="1"/>
  <mergeCells count="2">
    <mergeCell ref="E4:J4"/>
    <mergeCell ref="E2:G2"/>
  </mergeCells>
  <phoneticPr fontId="4"/>
  <conditionalFormatting sqref="I9:I48">
    <cfRule type="containsText" dxfId="174" priority="11" operator="containsText" text="122">
      <formula>NOT(ISERROR(SEARCH("122",I9)))</formula>
    </cfRule>
    <cfRule type="containsText" dxfId="173" priority="12" operator="containsText" text="121">
      <formula>NOT(ISERROR(SEARCH("121",I9)))</formula>
    </cfRule>
  </conditionalFormatting>
  <conditionalFormatting sqref="I9:I10 I19:I20 I29:I30 I39:I40">
    <cfRule type="cellIs" dxfId="172" priority="9" operator="lessThan">
      <formula>40</formula>
    </cfRule>
    <cfRule type="cellIs" dxfId="171" priority="10" operator="lessThan">
      <formula>40</formula>
    </cfRule>
  </conditionalFormatting>
  <conditionalFormatting sqref="I11:I12 I21:I22 I31:I32 I41:I42">
    <cfRule type="cellIs" dxfId="170" priority="7" operator="lessThan">
      <formula>50</formula>
    </cfRule>
    <cfRule type="cellIs" dxfId="169" priority="8" operator="lessThan">
      <formula>50</formula>
    </cfRule>
  </conditionalFormatting>
  <conditionalFormatting sqref="I13:I14 I23:I24 I33:I34 I43:I44">
    <cfRule type="cellIs" dxfId="168" priority="5" operator="lessThan">
      <formula>60</formula>
    </cfRule>
    <cfRule type="cellIs" dxfId="167" priority="6" operator="lessThan">
      <formula>60</formula>
    </cfRule>
  </conditionalFormatting>
  <conditionalFormatting sqref="I15:I16 I25:I26 I35:I36 I45:I46">
    <cfRule type="cellIs" dxfId="166" priority="3" operator="lessThan">
      <formula>70</formula>
    </cfRule>
    <cfRule type="cellIs" dxfId="165" priority="4" operator="lessThan">
      <formula>70</formula>
    </cfRule>
  </conditionalFormatting>
  <conditionalFormatting sqref="I17:I18 I27:I28 I37:I38 I47:I48">
    <cfRule type="cellIs" dxfId="164" priority="1" operator="lessThan">
      <formula>80</formula>
    </cfRule>
    <cfRule type="cellIs" dxfId="163" priority="2" operator="lessThan">
      <formula>80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EA4D95-98BB-2941-95A0-429E3B28C6AF}">
          <x14:formula1>
            <xm:f>'各番号（変更不可）'!$J$2:$J$41</xm:f>
          </x14:formula1>
          <xm:sqref>F5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pageSetUpPr fitToPage="1"/>
  </sheetPr>
  <dimension ref="A1:H535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2.375" style="32" customWidth="1"/>
    <col min="2" max="2" width="8.5" style="32" customWidth="1"/>
    <col min="3" max="3" width="18" style="32" customWidth="1"/>
    <col min="4" max="4" width="11.625" style="32" customWidth="1"/>
    <col min="5" max="5" width="12.5" style="89" customWidth="1"/>
    <col min="6" max="6" width="7.5" style="32" customWidth="1"/>
    <col min="7" max="7" width="38.625" style="32" customWidth="1"/>
    <col min="8" max="8" width="12" style="32" customWidth="1"/>
    <col min="9" max="107" width="3.625" style="32" customWidth="1"/>
    <col min="108" max="16384" width="9" style="32"/>
  </cols>
  <sheetData>
    <row r="1" spans="1:8" x14ac:dyDescent="0.15">
      <c r="G1" s="86" t="s">
        <v>15</v>
      </c>
    </row>
    <row r="2" spans="1:8" s="36" customFormat="1" ht="18.75" x14ac:dyDescent="0.15">
      <c r="A2" s="516" t="str">
        <f>"第"&amp;Facesheet!$B$2&amp;"回福岡県民スポーツ大会"</f>
        <v>第67回福岡県民スポーツ大会</v>
      </c>
      <c r="B2" s="516"/>
      <c r="C2" s="516"/>
      <c r="E2" s="97"/>
      <c r="G2" s="83"/>
    </row>
    <row r="4" spans="1:8" ht="26.1" customHeight="1" x14ac:dyDescent="0.15">
      <c r="A4" s="519" t="s">
        <v>233</v>
      </c>
      <c r="B4" s="519"/>
      <c r="C4" s="519"/>
      <c r="D4" s="519"/>
      <c r="E4" s="519"/>
      <c r="F4" s="519"/>
      <c r="G4" s="519"/>
    </row>
    <row r="5" spans="1:8" ht="12.95" customHeight="1" x14ac:dyDescent="0.15"/>
    <row r="6" spans="1:8" ht="21.75" customHeight="1" x14ac:dyDescent="0.15">
      <c r="A6" s="86" t="s">
        <v>14</v>
      </c>
      <c r="B6" s="86" t="s">
        <v>16</v>
      </c>
      <c r="C6" s="87">
        <f>'0.役員名簿'!$B$7</f>
        <v>0</v>
      </c>
      <c r="D6" s="32" t="s">
        <v>17</v>
      </c>
    </row>
    <row r="7" spans="1:8" ht="11.1" customHeight="1" x14ac:dyDescent="0.15"/>
    <row r="8" spans="1:8" ht="27.75" customHeight="1" x14ac:dyDescent="0.15">
      <c r="A8" s="525" t="s">
        <v>599</v>
      </c>
      <c r="B8" s="525"/>
      <c r="C8" s="193"/>
      <c r="D8" s="154"/>
      <c r="E8" s="180"/>
      <c r="F8" s="523"/>
      <c r="G8" s="523"/>
    </row>
    <row r="9" spans="1:8" ht="20.100000000000001" customHeight="1" x14ac:dyDescent="0.15">
      <c r="D9" s="98"/>
    </row>
    <row r="10" spans="1:8" ht="30" customHeight="1" x14ac:dyDescent="0.15">
      <c r="A10" s="90"/>
      <c r="B10" s="90" t="s">
        <v>2</v>
      </c>
      <c r="C10" s="90" t="s">
        <v>7</v>
      </c>
      <c r="D10" s="181" t="s">
        <v>11</v>
      </c>
      <c r="E10" s="99" t="s">
        <v>3</v>
      </c>
      <c r="F10" s="96" t="s">
        <v>12</v>
      </c>
      <c r="G10" s="90" t="s">
        <v>8</v>
      </c>
    </row>
    <row r="11" spans="1:8" ht="26.25" customHeight="1" x14ac:dyDescent="0.15">
      <c r="A11" s="91" t="s">
        <v>4</v>
      </c>
      <c r="B11" s="182"/>
      <c r="C11" s="47"/>
      <c r="D11" s="183"/>
      <c r="E11" s="69"/>
      <c r="F11" s="82" t="str">
        <f>IF(E11="","",DATEDIF(E11,Facesheet!$B$3,"Y"))</f>
        <v/>
      </c>
      <c r="G11" s="45"/>
      <c r="H11" s="100"/>
    </row>
    <row r="12" spans="1:8" ht="26.25" customHeight="1" x14ac:dyDescent="0.15">
      <c r="A12" s="91" t="s">
        <v>10</v>
      </c>
      <c r="B12" s="44"/>
      <c r="C12" s="47"/>
      <c r="D12" s="46"/>
      <c r="E12" s="69"/>
      <c r="F12" s="82" t="str">
        <f>IF(E12="","",DATEDIF(E12,Facesheet!$B$3,"Y"))</f>
        <v/>
      </c>
      <c r="G12" s="45"/>
    </row>
    <row r="13" spans="1:8" ht="26.25" customHeight="1" x14ac:dyDescent="0.15">
      <c r="A13" s="91" t="s">
        <v>10</v>
      </c>
      <c r="B13" s="44"/>
      <c r="C13" s="47"/>
      <c r="D13" s="46"/>
      <c r="E13" s="69"/>
      <c r="F13" s="82" t="str">
        <f>IF(E13="","",DATEDIF(E13,Facesheet!$B$3,"Y"))</f>
        <v/>
      </c>
      <c r="G13" s="45"/>
    </row>
    <row r="14" spans="1:8" ht="26.25" customHeight="1" x14ac:dyDescent="0.15">
      <c r="A14" s="91" t="s">
        <v>10</v>
      </c>
      <c r="B14" s="44"/>
      <c r="C14" s="47"/>
      <c r="D14" s="46"/>
      <c r="E14" s="69"/>
      <c r="F14" s="82" t="str">
        <f>IF(E14="","",DATEDIF(E14,Facesheet!$B$3,"Y"))</f>
        <v/>
      </c>
      <c r="G14" s="45"/>
    </row>
    <row r="15" spans="1:8" ht="26.25" customHeight="1" x14ac:dyDescent="0.15">
      <c r="A15" s="91" t="s">
        <v>10</v>
      </c>
      <c r="B15" s="44"/>
      <c r="C15" s="47"/>
      <c r="D15" s="46"/>
      <c r="E15" s="69"/>
      <c r="F15" s="82" t="str">
        <f>IF(E15="","",DATEDIF(E15,Facesheet!$B$3,"Y"))</f>
        <v/>
      </c>
      <c r="G15" s="45"/>
    </row>
    <row r="16" spans="1:8" ht="26.25" customHeight="1" x14ac:dyDescent="0.15">
      <c r="A16" s="91" t="s">
        <v>10</v>
      </c>
      <c r="B16" s="44"/>
      <c r="C16" s="47"/>
      <c r="D16" s="46"/>
      <c r="E16" s="69"/>
      <c r="F16" s="82" t="str">
        <f>IF(E16="","",DATEDIF(E16,Facesheet!$B$3,"Y"))</f>
        <v/>
      </c>
      <c r="G16" s="45"/>
    </row>
    <row r="17" spans="1:7" ht="26.25" customHeight="1" x14ac:dyDescent="0.15">
      <c r="A17" s="91" t="s">
        <v>10</v>
      </c>
      <c r="B17" s="44"/>
      <c r="C17" s="47"/>
      <c r="D17" s="46"/>
      <c r="E17" s="69"/>
      <c r="F17" s="82" t="str">
        <f>IF(E17="","",DATEDIF(E17,Facesheet!$B$3,"Y"))</f>
        <v/>
      </c>
      <c r="G17" s="45"/>
    </row>
    <row r="18" spans="1:7" ht="26.25" customHeight="1" x14ac:dyDescent="0.15">
      <c r="A18" s="91" t="s">
        <v>10</v>
      </c>
      <c r="B18" s="44"/>
      <c r="C18" s="47"/>
      <c r="D18" s="46"/>
      <c r="E18" s="69"/>
      <c r="F18" s="82" t="str">
        <f>IF(E18="","",DATEDIF(E18,Facesheet!$B$3,"Y"))</f>
        <v/>
      </c>
      <c r="G18" s="45"/>
    </row>
    <row r="19" spans="1:7" ht="26.25" customHeight="1" x14ac:dyDescent="0.15">
      <c r="A19" s="91" t="s">
        <v>10</v>
      </c>
      <c r="B19" s="44"/>
      <c r="C19" s="47"/>
      <c r="D19" s="46"/>
      <c r="E19" s="69"/>
      <c r="F19" s="82" t="str">
        <f>IF(E19="","",DATEDIF(E19,Facesheet!$B$3,"Y"))</f>
        <v/>
      </c>
      <c r="G19" s="45"/>
    </row>
    <row r="20" spans="1:7" ht="26.25" customHeight="1" x14ac:dyDescent="0.15">
      <c r="A20" s="91" t="s">
        <v>10</v>
      </c>
      <c r="B20" s="44"/>
      <c r="C20" s="47"/>
      <c r="D20" s="46"/>
      <c r="E20" s="69"/>
      <c r="F20" s="82" t="str">
        <f>IF(E20="","",DATEDIF(E20,Facesheet!$B$3,"Y"))</f>
        <v/>
      </c>
      <c r="G20" s="45"/>
    </row>
    <row r="21" spans="1:7" ht="26.25" customHeight="1" x14ac:dyDescent="0.15">
      <c r="A21" s="91" t="s">
        <v>10</v>
      </c>
      <c r="B21" s="44"/>
      <c r="C21" s="47"/>
      <c r="D21" s="46"/>
      <c r="E21" s="69"/>
      <c r="F21" s="82" t="str">
        <f>IF(E21="","",DATEDIF(E21,Facesheet!$B$3,"Y"))</f>
        <v/>
      </c>
      <c r="G21" s="45"/>
    </row>
    <row r="22" spans="1:7" ht="26.25" customHeight="1" x14ac:dyDescent="0.15">
      <c r="A22" s="91" t="s">
        <v>10</v>
      </c>
      <c r="B22" s="44"/>
      <c r="C22" s="47"/>
      <c r="D22" s="46"/>
      <c r="E22" s="69"/>
      <c r="F22" s="82" t="str">
        <f>IF(E22="","",DATEDIF(E22,Facesheet!$B$3,"Y"))</f>
        <v/>
      </c>
      <c r="G22" s="45"/>
    </row>
    <row r="23" spans="1:7" ht="26.25" customHeight="1" x14ac:dyDescent="0.15">
      <c r="A23" s="91" t="s">
        <v>10</v>
      </c>
      <c r="B23" s="44"/>
      <c r="C23" s="47"/>
      <c r="D23" s="46"/>
      <c r="E23" s="69"/>
      <c r="F23" s="82" t="str">
        <f>IF(E23="","",DATEDIF(E23,Facesheet!$B$3,"Y"))</f>
        <v/>
      </c>
      <c r="G23" s="45"/>
    </row>
    <row r="24" spans="1:7" ht="26.25" customHeight="1" x14ac:dyDescent="0.15">
      <c r="A24" s="91" t="s">
        <v>5</v>
      </c>
      <c r="B24" s="182"/>
      <c r="C24" s="47"/>
      <c r="D24" s="183"/>
      <c r="E24" s="69"/>
      <c r="F24" s="82" t="str">
        <f>IF(E24="","",DATEDIF(E24,Facesheet!$B$3,"Y"))</f>
        <v/>
      </c>
      <c r="G24" s="45"/>
    </row>
    <row r="25" spans="1:7" ht="26.25" customHeight="1" x14ac:dyDescent="0.15">
      <c r="A25" s="101" t="s">
        <v>624</v>
      </c>
      <c r="B25" s="182"/>
      <c r="C25" s="47"/>
      <c r="D25" s="183"/>
      <c r="E25" s="69"/>
      <c r="F25" s="82" t="str">
        <f>IF(E25="","",DATEDIF(E25,Facesheet!$B$3,"Y"))</f>
        <v/>
      </c>
      <c r="G25" s="45"/>
    </row>
    <row r="26" spans="1:7" ht="24" customHeight="1" x14ac:dyDescent="0.15">
      <c r="A26" s="32" t="s">
        <v>6</v>
      </c>
      <c r="F26" s="33"/>
    </row>
    <row r="27" spans="1:7" ht="24" customHeight="1" x14ac:dyDescent="0.15">
      <c r="A27" s="524">
        <f>G32</f>
        <v>32598</v>
      </c>
      <c r="B27" s="524"/>
      <c r="C27" s="523" t="s">
        <v>520</v>
      </c>
      <c r="D27" s="523"/>
      <c r="E27" s="523"/>
      <c r="F27" s="523"/>
      <c r="G27" s="523"/>
    </row>
    <row r="28" spans="1:7" ht="24" customHeight="1" x14ac:dyDescent="0.15">
      <c r="A28" s="522" t="s">
        <v>635</v>
      </c>
      <c r="B28" s="522"/>
      <c r="C28" s="522"/>
      <c r="D28" s="522"/>
      <c r="E28" s="522"/>
      <c r="F28" s="522"/>
      <c r="G28" s="522"/>
    </row>
    <row r="29" spans="1:7" ht="24" customHeight="1" x14ac:dyDescent="0.15">
      <c r="C29" s="102" t="s">
        <v>19</v>
      </c>
      <c r="D29" s="102">
        <f>COUNTA(C11:C25)</f>
        <v>0</v>
      </c>
      <c r="E29" s="184"/>
      <c r="F29" s="521"/>
      <c r="G29" s="521"/>
    </row>
    <row r="30" spans="1:7" ht="24" customHeight="1" x14ac:dyDescent="0.15">
      <c r="F30" s="522"/>
      <c r="G30" s="522"/>
    </row>
    <row r="31" spans="1:7" ht="24" customHeight="1" x14ac:dyDescent="0.15"/>
    <row r="32" spans="1:7" ht="21.75" customHeight="1" x14ac:dyDescent="0.15">
      <c r="G32" s="103">
        <v>32598</v>
      </c>
    </row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</sheetData>
  <sheetProtection algorithmName="SHA-512" hashValue="MeVnI1FZQNaG9AS/YD+iHbeoCerB5Aw05kjp2DuZXqJPLFBkRKTPXO2+HfWKl8lXoBv6hl+N8iCgEyeQj0iH5A==" saltValue="00jtwwi7jxMh6zc5EdqwSw==" spinCount="100000" sheet="1" selectLockedCells="1"/>
  <mergeCells count="9">
    <mergeCell ref="A4:G4"/>
    <mergeCell ref="F29:G29"/>
    <mergeCell ref="F30:G30"/>
    <mergeCell ref="A2:C2"/>
    <mergeCell ref="F8:G8"/>
    <mergeCell ref="A27:B27"/>
    <mergeCell ref="A28:G28"/>
    <mergeCell ref="C27:G27"/>
    <mergeCell ref="A8:B8"/>
  </mergeCells>
  <phoneticPr fontId="4"/>
  <conditionalFormatting sqref="F11 F24:F25">
    <cfRule type="containsText" dxfId="162" priority="7" operator="containsText" text="122">
      <formula>NOT(ISERROR(SEARCH("122",F11)))</formula>
    </cfRule>
  </conditionalFormatting>
  <conditionalFormatting sqref="F12:F23">
    <cfRule type="containsText" dxfId="161" priority="5" operator="containsText" text="122">
      <formula>NOT(ISERROR(SEARCH("122",F12)))</formula>
    </cfRule>
  </conditionalFormatting>
  <conditionalFormatting sqref="E12:E23">
    <cfRule type="cellIs" dxfId="160" priority="1" operator="greaterThan">
      <formula>32598</formula>
    </cfRule>
    <cfRule type="cellIs" dxfId="159" priority="2" operator="greaterThan">
      <formula>32598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3413E7-663F-1340-8331-B824A22CD70D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pageSetUpPr fitToPage="1"/>
  </sheetPr>
  <dimension ref="A1:H53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2.375" style="32" customWidth="1"/>
    <col min="2" max="2" width="8.5" style="32" customWidth="1"/>
    <col min="3" max="3" width="18" style="32" customWidth="1"/>
    <col min="4" max="4" width="11.625" style="32" customWidth="1"/>
    <col min="5" max="5" width="12.5" style="89" customWidth="1"/>
    <col min="6" max="6" width="7.5" style="32" customWidth="1"/>
    <col min="7" max="7" width="37.5" style="32" customWidth="1"/>
    <col min="8" max="8" width="11.75" style="32" customWidth="1"/>
    <col min="9" max="107" width="3.625" style="32" customWidth="1"/>
    <col min="108" max="16384" width="9" style="32"/>
  </cols>
  <sheetData>
    <row r="1" spans="1:8" x14ac:dyDescent="0.15">
      <c r="G1" s="86" t="s">
        <v>225</v>
      </c>
    </row>
    <row r="2" spans="1:8" s="36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E2" s="97"/>
      <c r="G2" s="83"/>
    </row>
    <row r="4" spans="1:8" ht="26.1" customHeight="1" x14ac:dyDescent="0.15">
      <c r="A4" s="519" t="s">
        <v>233</v>
      </c>
      <c r="B4" s="519"/>
      <c r="C4" s="519"/>
      <c r="D4" s="519"/>
      <c r="E4" s="519"/>
      <c r="F4" s="519"/>
      <c r="G4" s="519"/>
    </row>
    <row r="5" spans="1:8" ht="9.9499999999999993" customHeight="1" x14ac:dyDescent="0.15"/>
    <row r="6" spans="1:8" ht="21.75" customHeight="1" x14ac:dyDescent="0.15">
      <c r="A6" s="86" t="s">
        <v>14</v>
      </c>
      <c r="B6" s="86" t="s">
        <v>0</v>
      </c>
      <c r="C6" s="87">
        <f>'0.役員名簿'!$B$7</f>
        <v>0</v>
      </c>
      <c r="D6" s="32" t="s">
        <v>17</v>
      </c>
    </row>
    <row r="7" spans="1:8" ht="9.9499999999999993" customHeight="1" x14ac:dyDescent="0.15"/>
    <row r="8" spans="1:8" ht="24.75" customHeight="1" x14ac:dyDescent="0.15">
      <c r="A8" s="526" t="s">
        <v>634</v>
      </c>
      <c r="B8" s="526"/>
      <c r="C8" s="33"/>
      <c r="D8" s="33"/>
    </row>
    <row r="9" spans="1:8" ht="6" customHeight="1" x14ac:dyDescent="0.15">
      <c r="D9" s="98"/>
    </row>
    <row r="10" spans="1:8" ht="30" customHeight="1" x14ac:dyDescent="0.15">
      <c r="A10" s="90"/>
      <c r="B10" s="90" t="s">
        <v>2</v>
      </c>
      <c r="C10" s="90" t="s">
        <v>7</v>
      </c>
      <c r="D10" s="181" t="s">
        <v>11</v>
      </c>
      <c r="E10" s="99" t="s">
        <v>3</v>
      </c>
      <c r="F10" s="96" t="s">
        <v>12</v>
      </c>
      <c r="G10" s="90" t="s">
        <v>8</v>
      </c>
    </row>
    <row r="11" spans="1:8" ht="26.25" customHeight="1" x14ac:dyDescent="0.15">
      <c r="A11" s="91" t="s">
        <v>4</v>
      </c>
      <c r="B11" s="182"/>
      <c r="C11" s="47"/>
      <c r="D11" s="183"/>
      <c r="E11" s="69"/>
      <c r="F11" s="82" t="str">
        <f>IF(E11="","",DATEDIF(E11,Facesheet!$B$3,"Y"))</f>
        <v/>
      </c>
      <c r="G11" s="45"/>
      <c r="H11" s="100"/>
    </row>
    <row r="12" spans="1:8" ht="26.25" customHeight="1" x14ac:dyDescent="0.15">
      <c r="A12" s="91" t="s">
        <v>10</v>
      </c>
      <c r="B12" s="44"/>
      <c r="C12" s="47"/>
      <c r="D12" s="46"/>
      <c r="E12" s="69"/>
      <c r="F12" s="82" t="str">
        <f>IF(E12="","",DATEDIF(E12,Facesheet!$B$3,"Y"))</f>
        <v/>
      </c>
      <c r="G12" s="45"/>
      <c r="H12" s="185"/>
    </row>
    <row r="13" spans="1:8" ht="26.25" customHeight="1" x14ac:dyDescent="0.15">
      <c r="A13" s="91" t="s">
        <v>10</v>
      </c>
      <c r="B13" s="44"/>
      <c r="C13" s="47"/>
      <c r="D13" s="46"/>
      <c r="E13" s="69"/>
      <c r="F13" s="82" t="str">
        <f>IF(E13="","",DATEDIF(E13,Facesheet!$B$3,"Y"))</f>
        <v/>
      </c>
      <c r="G13" s="45"/>
    </row>
    <row r="14" spans="1:8" ht="26.25" customHeight="1" x14ac:dyDescent="0.15">
      <c r="A14" s="91" t="s">
        <v>10</v>
      </c>
      <c r="B14" s="44"/>
      <c r="C14" s="47"/>
      <c r="D14" s="46"/>
      <c r="E14" s="69"/>
      <c r="F14" s="82" t="str">
        <f>IF(E14="","",DATEDIF(E14,Facesheet!$B$3,"Y"))</f>
        <v/>
      </c>
      <c r="G14" s="45"/>
    </row>
    <row r="15" spans="1:8" ht="26.25" customHeight="1" x14ac:dyDescent="0.15">
      <c r="A15" s="91" t="s">
        <v>10</v>
      </c>
      <c r="B15" s="44"/>
      <c r="C15" s="47"/>
      <c r="D15" s="46"/>
      <c r="E15" s="69"/>
      <c r="F15" s="82" t="str">
        <f>IF(E15="","",DATEDIF(E15,Facesheet!$B$3,"Y"))</f>
        <v/>
      </c>
      <c r="G15" s="45"/>
    </row>
    <row r="16" spans="1:8" ht="26.25" customHeight="1" x14ac:dyDescent="0.15">
      <c r="A16" s="91" t="s">
        <v>10</v>
      </c>
      <c r="B16" s="44"/>
      <c r="C16" s="47"/>
      <c r="D16" s="46"/>
      <c r="E16" s="69"/>
      <c r="F16" s="82" t="str">
        <f>IF(E16="","",DATEDIF(E16,Facesheet!$B$3,"Y"))</f>
        <v/>
      </c>
      <c r="G16" s="45"/>
    </row>
    <row r="17" spans="1:7" ht="26.25" customHeight="1" x14ac:dyDescent="0.15">
      <c r="A17" s="91" t="s">
        <v>10</v>
      </c>
      <c r="B17" s="44"/>
      <c r="C17" s="47"/>
      <c r="D17" s="46"/>
      <c r="E17" s="69"/>
      <c r="F17" s="82" t="str">
        <f>IF(E17="","",DATEDIF(E17,Facesheet!$B$3,"Y"))</f>
        <v/>
      </c>
      <c r="G17" s="45"/>
    </row>
    <row r="18" spans="1:7" ht="26.25" customHeight="1" x14ac:dyDescent="0.15">
      <c r="A18" s="91" t="s">
        <v>10</v>
      </c>
      <c r="B18" s="44"/>
      <c r="C18" s="47"/>
      <c r="D18" s="46"/>
      <c r="E18" s="69"/>
      <c r="F18" s="82" t="str">
        <f>IF(E18="","",DATEDIF(E18,Facesheet!$B$3,"Y"))</f>
        <v/>
      </c>
      <c r="G18" s="45"/>
    </row>
    <row r="19" spans="1:7" ht="26.25" customHeight="1" x14ac:dyDescent="0.15">
      <c r="A19" s="91" t="s">
        <v>10</v>
      </c>
      <c r="B19" s="44"/>
      <c r="C19" s="47"/>
      <c r="D19" s="46"/>
      <c r="E19" s="69"/>
      <c r="F19" s="82" t="str">
        <f>IF(E19="","",DATEDIF(E19,Facesheet!$B$3,"Y"))</f>
        <v/>
      </c>
      <c r="G19" s="45"/>
    </row>
    <row r="20" spans="1:7" ht="26.25" customHeight="1" x14ac:dyDescent="0.15">
      <c r="A20" s="91" t="s">
        <v>10</v>
      </c>
      <c r="B20" s="44"/>
      <c r="C20" s="47"/>
      <c r="D20" s="46"/>
      <c r="E20" s="69"/>
      <c r="F20" s="82" t="str">
        <f>IF(E20="","",DATEDIF(E20,Facesheet!$B$3,"Y"))</f>
        <v/>
      </c>
      <c r="G20" s="45"/>
    </row>
    <row r="21" spans="1:7" ht="26.25" customHeight="1" x14ac:dyDescent="0.15">
      <c r="A21" s="91" t="s">
        <v>10</v>
      </c>
      <c r="B21" s="44"/>
      <c r="C21" s="47"/>
      <c r="D21" s="46"/>
      <c r="E21" s="69"/>
      <c r="F21" s="82" t="str">
        <f>IF(E21="","",DATEDIF(E21,Facesheet!$B$3,"Y"))</f>
        <v/>
      </c>
      <c r="G21" s="45"/>
    </row>
    <row r="22" spans="1:7" ht="26.25" customHeight="1" x14ac:dyDescent="0.15">
      <c r="A22" s="91" t="s">
        <v>10</v>
      </c>
      <c r="B22" s="44"/>
      <c r="C22" s="47"/>
      <c r="D22" s="46"/>
      <c r="E22" s="69"/>
      <c r="F22" s="82" t="str">
        <f>IF(E22="","",DATEDIF(E22,Facesheet!$B$3,"Y"))</f>
        <v/>
      </c>
      <c r="G22" s="45"/>
    </row>
    <row r="23" spans="1:7" ht="26.25" customHeight="1" x14ac:dyDescent="0.15">
      <c r="A23" s="91" t="s">
        <v>10</v>
      </c>
      <c r="B23" s="44"/>
      <c r="C23" s="47"/>
      <c r="D23" s="46"/>
      <c r="E23" s="69"/>
      <c r="F23" s="82" t="str">
        <f>IF(E23="","",DATEDIF(E23,Facesheet!$B$3,"Y"))</f>
        <v/>
      </c>
      <c r="G23" s="45"/>
    </row>
    <row r="24" spans="1:7" ht="26.25" customHeight="1" x14ac:dyDescent="0.15">
      <c r="A24" s="91" t="s">
        <v>5</v>
      </c>
      <c r="B24" s="182"/>
      <c r="C24" s="47"/>
      <c r="D24" s="183"/>
      <c r="E24" s="69"/>
      <c r="F24" s="82" t="str">
        <f>IF(E24="","",DATEDIF(E24,Facesheet!$B$3,"Y"))</f>
        <v/>
      </c>
      <c r="G24" s="45"/>
    </row>
    <row r="25" spans="1:7" ht="26.25" customHeight="1" x14ac:dyDescent="0.15">
      <c r="A25" s="101" t="s">
        <v>624</v>
      </c>
      <c r="B25" s="182"/>
      <c r="C25" s="47"/>
      <c r="D25" s="183"/>
      <c r="E25" s="69"/>
      <c r="F25" s="82" t="str">
        <f>IF(E25="","",DATEDIF(E25,Facesheet!$B$3,"Y"))</f>
        <v/>
      </c>
      <c r="G25" s="45"/>
    </row>
    <row r="26" spans="1:7" ht="24" customHeight="1" x14ac:dyDescent="0.15">
      <c r="A26" s="32" t="s">
        <v>6</v>
      </c>
      <c r="F26" s="33"/>
    </row>
    <row r="27" spans="1:7" ht="24" customHeight="1" x14ac:dyDescent="0.15">
      <c r="C27" s="102" t="s">
        <v>20</v>
      </c>
      <c r="D27" s="102">
        <f>COUNTA(C11:C25)</f>
        <v>0</v>
      </c>
      <c r="E27" s="184"/>
      <c r="F27" s="521"/>
      <c r="G27" s="521"/>
    </row>
    <row r="28" spans="1:7" ht="21.75" customHeight="1" x14ac:dyDescent="0.15">
      <c r="F28" s="522"/>
      <c r="G28" s="522"/>
    </row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</sheetData>
  <sheetProtection algorithmName="SHA-512" hashValue="gtEEN9tZqteGBSigXIk8UHEqAdYt9WgD5urOGtVgtZU6bPGezyF5rAgim9B5FkkSy0Cggqv9wmgXZQnPoHi01g==" saltValue="eWPtBMZ3JS7r1DAVIRKFWA==" spinCount="100000" sheet="1" selectLockedCells="1"/>
  <mergeCells count="4">
    <mergeCell ref="A4:G4"/>
    <mergeCell ref="F27:G27"/>
    <mergeCell ref="F28:G28"/>
    <mergeCell ref="A8:B8"/>
  </mergeCells>
  <phoneticPr fontId="4"/>
  <conditionalFormatting sqref="F11 F24:F25">
    <cfRule type="containsText" dxfId="158" priority="4" operator="containsText" text="122">
      <formula>NOT(ISERROR(SEARCH("122",F11)))</formula>
    </cfRule>
  </conditionalFormatting>
  <conditionalFormatting sqref="F12:F23">
    <cfRule type="containsText" dxfId="157" priority="3" operator="containsText" text="122">
      <formula>NOT(ISERROR(SEARCH("122",F12)))</formula>
    </cfRule>
  </conditionalFormatting>
  <conditionalFormatting sqref="E12:E23">
    <cfRule type="expression" dxfId="156" priority="1">
      <formula>$G$29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6A1CE7-1F98-6C4B-9EFC-0A75DCDFE863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pageSetUpPr fitToPage="1"/>
  </sheetPr>
  <dimension ref="A1:N53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1.875" style="32" customWidth="1"/>
    <col min="2" max="2" width="7.75" style="32" customWidth="1"/>
    <col min="3" max="3" width="16.375" style="32" customWidth="1"/>
    <col min="4" max="4" width="11.625" style="32" customWidth="1"/>
    <col min="5" max="5" width="12.625" style="89" customWidth="1"/>
    <col min="6" max="6" width="7.625" style="32" customWidth="1"/>
    <col min="7" max="7" width="7.125" style="32" customWidth="1"/>
    <col min="8" max="8" width="27.625" style="32" customWidth="1"/>
    <col min="9" max="9" width="3.625" style="32" customWidth="1"/>
    <col min="10" max="10" width="10.625" style="32" customWidth="1"/>
    <col min="11" max="13" width="3.625" style="32" customWidth="1"/>
    <col min="14" max="14" width="3.625" style="32" hidden="1" customWidth="1"/>
    <col min="15" max="108" width="3.625" style="32" customWidth="1"/>
    <col min="109" max="16384" width="9" style="32"/>
  </cols>
  <sheetData>
    <row r="1" spans="1:14" x14ac:dyDescent="0.15">
      <c r="H1" s="86" t="s">
        <v>226</v>
      </c>
    </row>
    <row r="2" spans="1:14" ht="18.75" x14ac:dyDescent="0.15">
      <c r="A2" s="516" t="str">
        <f>"第"&amp;Facesheet!$B$2&amp;"回福岡県民スポーツ大会"</f>
        <v>第67回福岡県民スポーツ大会</v>
      </c>
      <c r="B2" s="516"/>
      <c r="C2" s="516"/>
      <c r="D2" s="516"/>
      <c r="E2" s="97"/>
      <c r="F2" s="36"/>
      <c r="G2" s="36"/>
      <c r="H2" s="83"/>
      <c r="I2" s="36"/>
    </row>
    <row r="3" spans="1:14" ht="9.9499999999999993" customHeight="1" x14ac:dyDescent="0.15"/>
    <row r="4" spans="1:14" ht="30" customHeight="1" x14ac:dyDescent="0.15">
      <c r="A4" s="519" t="s">
        <v>233</v>
      </c>
      <c r="B4" s="527"/>
      <c r="C4" s="527"/>
      <c r="D4" s="527"/>
      <c r="E4" s="527"/>
      <c r="F4" s="527"/>
      <c r="G4" s="527"/>
      <c r="H4" s="527"/>
    </row>
    <row r="5" spans="1:14" ht="9" customHeight="1" x14ac:dyDescent="0.15"/>
    <row r="6" spans="1:14" ht="21.75" customHeight="1" x14ac:dyDescent="0.15">
      <c r="A6" s="86" t="s">
        <v>14</v>
      </c>
      <c r="B6" s="86" t="s">
        <v>16</v>
      </c>
      <c r="C6" s="87">
        <f>'0.役員名簿'!$B$7</f>
        <v>0</v>
      </c>
      <c r="D6" s="32" t="s">
        <v>17</v>
      </c>
    </row>
    <row r="7" spans="1:14" ht="12" customHeight="1" x14ac:dyDescent="0.15"/>
    <row r="8" spans="1:14" ht="30.75" customHeight="1" x14ac:dyDescent="0.15">
      <c r="A8" s="525" t="s">
        <v>601</v>
      </c>
      <c r="B8" s="525"/>
      <c r="C8" s="193"/>
      <c r="D8" s="528">
        <f>H29</f>
        <v>30774</v>
      </c>
      <c r="E8" s="528"/>
      <c r="F8" s="36" t="s">
        <v>519</v>
      </c>
    </row>
    <row r="9" spans="1:14" ht="6" customHeight="1" x14ac:dyDescent="0.15"/>
    <row r="10" spans="1:14" ht="30.75" customHeight="1" x14ac:dyDescent="0.15">
      <c r="A10" s="90"/>
      <c r="B10" s="90" t="s">
        <v>2</v>
      </c>
      <c r="C10" s="90" t="s">
        <v>7</v>
      </c>
      <c r="D10" s="186" t="s">
        <v>11</v>
      </c>
      <c r="E10" s="99" t="s">
        <v>3</v>
      </c>
      <c r="F10" s="90" t="s">
        <v>12</v>
      </c>
      <c r="G10" s="90" t="s">
        <v>9</v>
      </c>
      <c r="H10" s="90" t="s">
        <v>8</v>
      </c>
    </row>
    <row r="11" spans="1:14" ht="26.25" customHeight="1" x14ac:dyDescent="0.15">
      <c r="A11" s="82" t="s">
        <v>4</v>
      </c>
      <c r="B11" s="183"/>
      <c r="C11" s="47"/>
      <c r="D11" s="182"/>
      <c r="E11" s="64"/>
      <c r="F11" s="91" t="str">
        <f>IF(E11="","",DATEDIF(E11,Facesheet!$B$3,"Y"))</f>
        <v/>
      </c>
      <c r="G11" s="44"/>
      <c r="H11" s="45"/>
      <c r="I11" s="105"/>
      <c r="J11" s="100"/>
      <c r="N11" s="32" t="s">
        <v>371</v>
      </c>
    </row>
    <row r="12" spans="1:14" ht="26.25" customHeight="1" x14ac:dyDescent="0.15">
      <c r="A12" s="82" t="s">
        <v>10</v>
      </c>
      <c r="B12" s="46"/>
      <c r="C12" s="47"/>
      <c r="D12" s="44"/>
      <c r="E12" s="68"/>
      <c r="F12" s="106" t="str">
        <f>IF(E12="","",DATEDIF(E12,Facesheet!$B$3,"Y"))</f>
        <v/>
      </c>
      <c r="G12" s="44"/>
      <c r="H12" s="45"/>
      <c r="I12" s="105"/>
    </row>
    <row r="13" spans="1:14" ht="26.25" customHeight="1" x14ac:dyDescent="0.15">
      <c r="A13" s="82" t="s">
        <v>10</v>
      </c>
      <c r="B13" s="46"/>
      <c r="C13" s="47"/>
      <c r="D13" s="44"/>
      <c r="E13" s="68"/>
      <c r="F13" s="106" t="str">
        <f>IF(E13="","",DATEDIF(E13,Facesheet!$B$3,"Y"))</f>
        <v/>
      </c>
      <c r="G13" s="44"/>
      <c r="H13" s="45"/>
      <c r="I13" s="105"/>
    </row>
    <row r="14" spans="1:14" ht="26.25" customHeight="1" x14ac:dyDescent="0.15">
      <c r="A14" s="82" t="s">
        <v>10</v>
      </c>
      <c r="B14" s="46"/>
      <c r="C14" s="47"/>
      <c r="D14" s="44"/>
      <c r="E14" s="68"/>
      <c r="F14" s="106" t="str">
        <f>IF(E14="","",DATEDIF(E14,Facesheet!$B$3,"Y"))</f>
        <v/>
      </c>
      <c r="G14" s="44"/>
      <c r="H14" s="45"/>
      <c r="I14" s="105"/>
    </row>
    <row r="15" spans="1:14" ht="26.25" customHeight="1" x14ac:dyDescent="0.15">
      <c r="A15" s="82" t="s">
        <v>10</v>
      </c>
      <c r="B15" s="46"/>
      <c r="C15" s="47"/>
      <c r="D15" s="44"/>
      <c r="E15" s="68"/>
      <c r="F15" s="106" t="str">
        <f>IF(E15="","",DATEDIF(E15,Facesheet!$B$3,"Y"))</f>
        <v/>
      </c>
      <c r="G15" s="44"/>
      <c r="H15" s="45"/>
      <c r="I15" s="105"/>
    </row>
    <row r="16" spans="1:14" ht="26.25" customHeight="1" x14ac:dyDescent="0.15">
      <c r="A16" s="82" t="s">
        <v>10</v>
      </c>
      <c r="B16" s="46"/>
      <c r="C16" s="47"/>
      <c r="D16" s="44"/>
      <c r="E16" s="68"/>
      <c r="F16" s="106" t="str">
        <f>IF(E16="","",DATEDIF(E16,Facesheet!$B$3,"Y"))</f>
        <v/>
      </c>
      <c r="G16" s="44"/>
      <c r="H16" s="45"/>
      <c r="I16" s="105"/>
    </row>
    <row r="17" spans="1:9" ht="26.25" customHeight="1" x14ac:dyDescent="0.15">
      <c r="A17" s="82" t="s">
        <v>10</v>
      </c>
      <c r="B17" s="46"/>
      <c r="C17" s="47"/>
      <c r="D17" s="44"/>
      <c r="E17" s="68"/>
      <c r="F17" s="106" t="str">
        <f>IF(E17="","",DATEDIF(E17,Facesheet!$B$3,"Y"))</f>
        <v/>
      </c>
      <c r="G17" s="44"/>
      <c r="H17" s="45"/>
      <c r="I17" s="105"/>
    </row>
    <row r="18" spans="1:9" ht="26.25" customHeight="1" x14ac:dyDescent="0.15">
      <c r="A18" s="82" t="s">
        <v>10</v>
      </c>
      <c r="B18" s="46"/>
      <c r="C18" s="47"/>
      <c r="D18" s="44"/>
      <c r="E18" s="68"/>
      <c r="F18" s="106" t="str">
        <f>IF(E18="","",DATEDIF(E18,Facesheet!$B$3,"Y"))</f>
        <v/>
      </c>
      <c r="G18" s="44"/>
      <c r="H18" s="45"/>
      <c r="I18" s="105"/>
    </row>
    <row r="19" spans="1:9" ht="26.25" customHeight="1" x14ac:dyDescent="0.15">
      <c r="A19" s="82" t="s">
        <v>10</v>
      </c>
      <c r="B19" s="46"/>
      <c r="C19" s="47"/>
      <c r="D19" s="44"/>
      <c r="E19" s="68"/>
      <c r="F19" s="106" t="str">
        <f>IF(E19="","",DATEDIF(E19,Facesheet!$B$3,"Y"))</f>
        <v/>
      </c>
      <c r="G19" s="44"/>
      <c r="H19" s="45"/>
      <c r="I19" s="105"/>
    </row>
    <row r="20" spans="1:9" ht="26.25" customHeight="1" x14ac:dyDescent="0.15">
      <c r="A20" s="82" t="s">
        <v>10</v>
      </c>
      <c r="B20" s="46"/>
      <c r="C20" s="47"/>
      <c r="D20" s="44"/>
      <c r="E20" s="68"/>
      <c r="F20" s="106" t="str">
        <f>IF(E20="","",DATEDIF(E20,Facesheet!$B$3,"Y"))</f>
        <v/>
      </c>
      <c r="G20" s="44"/>
      <c r="H20" s="45"/>
      <c r="I20" s="105"/>
    </row>
    <row r="21" spans="1:9" ht="26.25" customHeight="1" x14ac:dyDescent="0.15">
      <c r="A21" s="82" t="s">
        <v>10</v>
      </c>
      <c r="B21" s="46"/>
      <c r="C21" s="47"/>
      <c r="D21" s="44"/>
      <c r="E21" s="68"/>
      <c r="F21" s="106" t="str">
        <f>IF(E21="","",DATEDIF(E21,Facesheet!$B$3,"Y"))</f>
        <v/>
      </c>
      <c r="G21" s="44"/>
      <c r="H21" s="45"/>
      <c r="I21" s="105"/>
    </row>
    <row r="22" spans="1:9" ht="26.25" customHeight="1" x14ac:dyDescent="0.15">
      <c r="A22" s="82" t="s">
        <v>10</v>
      </c>
      <c r="B22" s="46"/>
      <c r="C22" s="47"/>
      <c r="D22" s="44"/>
      <c r="E22" s="68"/>
      <c r="F22" s="106" t="str">
        <f>IF(E22="","",DATEDIF(E22,Facesheet!$B$3,"Y"))</f>
        <v/>
      </c>
      <c r="G22" s="44"/>
      <c r="H22" s="45"/>
      <c r="I22" s="105"/>
    </row>
    <row r="23" spans="1:9" ht="26.25" customHeight="1" x14ac:dyDescent="0.15">
      <c r="A23" s="82" t="s">
        <v>10</v>
      </c>
      <c r="B23" s="46"/>
      <c r="C23" s="47"/>
      <c r="D23" s="44"/>
      <c r="E23" s="68"/>
      <c r="F23" s="106" t="str">
        <f>IF(E23="","",DATEDIF(E23,Facesheet!$B$3,"Y"))</f>
        <v/>
      </c>
      <c r="G23" s="44"/>
      <c r="H23" s="45"/>
      <c r="I23" s="105"/>
    </row>
    <row r="24" spans="1:9" ht="26.25" customHeight="1" x14ac:dyDescent="0.15">
      <c r="A24" s="82" t="s">
        <v>5</v>
      </c>
      <c r="B24" s="182"/>
      <c r="C24" s="47"/>
      <c r="D24" s="182"/>
      <c r="E24" s="64"/>
      <c r="F24" s="91" t="str">
        <f>IF(E24="","",DATEDIF(E24,Facesheet!$B$3,"Y"))</f>
        <v/>
      </c>
      <c r="G24" s="44"/>
      <c r="H24" s="45"/>
      <c r="I24" s="105"/>
    </row>
    <row r="25" spans="1:9" ht="26.25" customHeight="1" x14ac:dyDescent="0.15">
      <c r="A25" s="107" t="s">
        <v>624</v>
      </c>
      <c r="B25" s="182"/>
      <c r="C25" s="47"/>
      <c r="D25" s="182"/>
      <c r="E25" s="64"/>
      <c r="F25" s="91" t="str">
        <f>IF(E25="","",DATEDIF(E25,Facesheet!$B$3,"Y"))</f>
        <v/>
      </c>
      <c r="G25" s="44"/>
      <c r="H25" s="45"/>
      <c r="I25" s="105"/>
    </row>
    <row r="26" spans="1:9" ht="24" customHeight="1" x14ac:dyDescent="0.15">
      <c r="A26" s="32" t="s">
        <v>6</v>
      </c>
    </row>
    <row r="27" spans="1:9" ht="24" customHeight="1" x14ac:dyDescent="0.15">
      <c r="A27" s="32" t="s">
        <v>539</v>
      </c>
    </row>
    <row r="28" spans="1:9" ht="24" customHeight="1" x14ac:dyDescent="0.15">
      <c r="E28" s="108" t="s">
        <v>18</v>
      </c>
      <c r="F28" s="102">
        <f>COUNTA(C11:C25)</f>
        <v>0</v>
      </c>
    </row>
    <row r="29" spans="1:9" ht="21.75" customHeight="1" x14ac:dyDescent="0.15">
      <c r="H29" s="104">
        <v>30774</v>
      </c>
    </row>
    <row r="30" spans="1:9" ht="21.75" customHeight="1" x14ac:dyDescent="0.15"/>
    <row r="31" spans="1:9" ht="21.75" customHeight="1" x14ac:dyDescent="0.15"/>
    <row r="32" spans="1: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</sheetData>
  <sheetProtection algorithmName="SHA-512" hashValue="UViBeHEOpeK1Qcz4a4EDp4nnD4oIiGJ6bUsYqeyPZrxSVYdR3bgqXiSPURhNVPDo8oRjJ+4//XPlnfd+w0Rpyg==" saltValue="hC/9cj4G/O9Zx7yp/PywOQ==" spinCount="100000" sheet="1" selectLockedCells="1"/>
  <mergeCells count="4">
    <mergeCell ref="A4:H4"/>
    <mergeCell ref="A2:D2"/>
    <mergeCell ref="D8:E8"/>
    <mergeCell ref="A8:B8"/>
  </mergeCells>
  <phoneticPr fontId="4"/>
  <conditionalFormatting sqref="F11 F24:F25">
    <cfRule type="containsText" dxfId="155" priority="7" operator="containsText" text="122">
      <formula>NOT(ISERROR(SEARCH("122",F11)))</formula>
    </cfRule>
  </conditionalFormatting>
  <conditionalFormatting sqref="F12:F23">
    <cfRule type="cellIs" dxfId="154" priority="1" operator="greaterThan">
      <formula>39</formula>
    </cfRule>
    <cfRule type="cellIs" dxfId="153" priority="2" operator="greaterThan">
      <formula>39</formula>
    </cfRule>
    <cfRule type="cellIs" dxfId="152" priority="6" stopIfTrue="1" operator="greaterThan">
      <formula>41</formula>
    </cfRule>
  </conditionalFormatting>
  <conditionalFormatting sqref="E12:E23">
    <cfRule type="cellIs" dxfId="151" priority="3" operator="lessThan">
      <formula>30774</formula>
    </cfRule>
    <cfRule type="cellIs" dxfId="150" priority="4" operator="lessThan">
      <formula>30774</formula>
    </cfRule>
    <cfRule type="cellIs" dxfId="149" priority="5" operator="lessThan">
      <formula>$H$32</formula>
    </cfRule>
  </conditionalFormatting>
  <dataValidations count="2">
    <dataValidation type="list" allowBlank="1" showInputMessage="1" showErrorMessage="1" sqref="G11:G25" xr:uid="{152E2709-A18A-0245-87D9-F809C7764582}">
      <formula1>$N$11:$N$12</formula1>
    </dataValidation>
    <dataValidation type="date" operator="greaterThanOrEqual" allowBlank="1" showInputMessage="1" showErrorMessage="1" errorTitle="申込できません" sqref="E12:E23" xr:uid="{584EC6DE-FF47-554A-A5B9-7318E0A828F7}">
      <formula1>$I$12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DB081B-A75B-764E-91E5-023BD9E4D322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fitToPage="1"/>
  </sheetPr>
  <dimension ref="A1:N53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2" style="32" customWidth="1"/>
    <col min="2" max="2" width="8.75" style="32" customWidth="1"/>
    <col min="3" max="3" width="16.375" style="32" customWidth="1"/>
    <col min="4" max="4" width="11.625" style="32" customWidth="1"/>
    <col min="5" max="5" width="12.5" style="89" customWidth="1"/>
    <col min="6" max="6" width="7.5" style="32" customWidth="1"/>
    <col min="7" max="7" width="7.125" style="32" customWidth="1"/>
    <col min="8" max="8" width="27.625" style="32" customWidth="1"/>
    <col min="9" max="9" width="3.625" style="32" customWidth="1"/>
    <col min="10" max="10" width="9.625" style="32" customWidth="1"/>
    <col min="11" max="13" width="3.625" style="32" customWidth="1"/>
    <col min="14" max="14" width="3.625" style="32" hidden="1" customWidth="1"/>
    <col min="15" max="108" width="3.625" style="32" customWidth="1"/>
    <col min="109" max="16384" width="9" style="32"/>
  </cols>
  <sheetData>
    <row r="1" spans="1:14" x14ac:dyDescent="0.15">
      <c r="H1" s="86" t="s">
        <v>227</v>
      </c>
    </row>
    <row r="2" spans="1:14" ht="18.75" x14ac:dyDescent="0.15">
      <c r="A2" s="516" t="str">
        <f>"第"&amp;Facesheet!$B$2&amp;"回福岡県民スポーツ大会"</f>
        <v>第67回福岡県民スポーツ大会</v>
      </c>
      <c r="B2" s="516"/>
      <c r="C2" s="516"/>
      <c r="D2" s="516"/>
      <c r="E2" s="97"/>
      <c r="F2" s="36"/>
      <c r="G2" s="36"/>
      <c r="H2" s="83"/>
      <c r="I2" s="36"/>
    </row>
    <row r="3" spans="1:14" ht="11.1" customHeight="1" x14ac:dyDescent="0.15"/>
    <row r="4" spans="1:14" ht="30" customHeight="1" x14ac:dyDescent="0.15">
      <c r="A4" s="519" t="s">
        <v>233</v>
      </c>
      <c r="B4" s="527"/>
      <c r="C4" s="527"/>
      <c r="D4" s="527"/>
      <c r="E4" s="527"/>
      <c r="F4" s="527"/>
      <c r="G4" s="527"/>
      <c r="H4" s="527"/>
    </row>
    <row r="5" spans="1:14" ht="8.1" customHeight="1" x14ac:dyDescent="0.15"/>
    <row r="6" spans="1:14" ht="21.75" customHeight="1" x14ac:dyDescent="0.15">
      <c r="A6" s="86" t="s">
        <v>14</v>
      </c>
      <c r="B6" s="86" t="s">
        <v>16</v>
      </c>
      <c r="C6" s="87">
        <f>'0.役員名簿'!$B$7</f>
        <v>0</v>
      </c>
      <c r="D6" s="32" t="s">
        <v>17</v>
      </c>
    </row>
    <row r="7" spans="1:14" ht="9.9499999999999993" customHeight="1" x14ac:dyDescent="0.15"/>
    <row r="8" spans="1:14" ht="29.25" customHeight="1" x14ac:dyDescent="0.15">
      <c r="A8" s="525" t="s">
        <v>602</v>
      </c>
      <c r="B8" s="525"/>
      <c r="C8" s="193"/>
      <c r="D8" s="528">
        <f>H29</f>
        <v>30774</v>
      </c>
      <c r="E8" s="528"/>
      <c r="F8" s="36" t="s">
        <v>519</v>
      </c>
    </row>
    <row r="9" spans="1:14" ht="6" customHeight="1" x14ac:dyDescent="0.15"/>
    <row r="10" spans="1:14" ht="30" customHeight="1" x14ac:dyDescent="0.15">
      <c r="A10" s="90"/>
      <c r="B10" s="90" t="s">
        <v>2</v>
      </c>
      <c r="C10" s="90" t="s">
        <v>7</v>
      </c>
      <c r="D10" s="186" t="s">
        <v>11</v>
      </c>
      <c r="E10" s="99" t="s">
        <v>3</v>
      </c>
      <c r="F10" s="90" t="s">
        <v>12</v>
      </c>
      <c r="G10" s="90" t="s">
        <v>9</v>
      </c>
      <c r="H10" s="90" t="s">
        <v>8</v>
      </c>
    </row>
    <row r="11" spans="1:14" ht="26.25" customHeight="1" x14ac:dyDescent="0.15">
      <c r="A11" s="82" t="s">
        <v>4</v>
      </c>
      <c r="B11" s="183"/>
      <c r="C11" s="47"/>
      <c r="D11" s="182"/>
      <c r="E11" s="68"/>
      <c r="F11" s="91" t="str">
        <f>IF(E11="","",DATEDIF(E11,Facesheet!$B$3,"Y"))</f>
        <v/>
      </c>
      <c r="G11" s="44"/>
      <c r="H11" s="45"/>
      <c r="I11" s="105"/>
      <c r="J11" s="100"/>
      <c r="N11" s="32" t="s">
        <v>371</v>
      </c>
    </row>
    <row r="12" spans="1:14" ht="26.25" customHeight="1" x14ac:dyDescent="0.15">
      <c r="A12" s="82" t="s">
        <v>10</v>
      </c>
      <c r="B12" s="46"/>
      <c r="C12" s="47"/>
      <c r="D12" s="44"/>
      <c r="E12" s="68"/>
      <c r="F12" s="106" t="str">
        <f>IF(E12="","",DATEDIF(E12,Facesheet!$B$3,"Y"))</f>
        <v/>
      </c>
      <c r="G12" s="44"/>
      <c r="H12" s="45"/>
      <c r="I12" s="105"/>
    </row>
    <row r="13" spans="1:14" ht="26.25" customHeight="1" x14ac:dyDescent="0.15">
      <c r="A13" s="82" t="s">
        <v>10</v>
      </c>
      <c r="B13" s="46"/>
      <c r="C13" s="47"/>
      <c r="D13" s="44"/>
      <c r="E13" s="68"/>
      <c r="F13" s="106" t="str">
        <f>IF(E13="","",DATEDIF(E13,Facesheet!$B$3,"Y"))</f>
        <v/>
      </c>
      <c r="G13" s="44"/>
      <c r="H13" s="45"/>
      <c r="I13" s="105"/>
    </row>
    <row r="14" spans="1:14" ht="26.25" customHeight="1" x14ac:dyDescent="0.15">
      <c r="A14" s="82" t="s">
        <v>10</v>
      </c>
      <c r="B14" s="46"/>
      <c r="C14" s="47"/>
      <c r="D14" s="44"/>
      <c r="E14" s="68"/>
      <c r="F14" s="106" t="str">
        <f>IF(E14="","",DATEDIF(E14,Facesheet!$B$3,"Y"))</f>
        <v/>
      </c>
      <c r="G14" s="44"/>
      <c r="H14" s="45"/>
      <c r="I14" s="105"/>
    </row>
    <row r="15" spans="1:14" ht="26.25" customHeight="1" x14ac:dyDescent="0.15">
      <c r="A15" s="82" t="s">
        <v>10</v>
      </c>
      <c r="B15" s="46"/>
      <c r="C15" s="47"/>
      <c r="D15" s="44"/>
      <c r="E15" s="68"/>
      <c r="F15" s="106" t="str">
        <f>IF(E15="","",DATEDIF(E15,Facesheet!$B$3,"Y"))</f>
        <v/>
      </c>
      <c r="G15" s="44"/>
      <c r="H15" s="45"/>
      <c r="I15" s="105"/>
    </row>
    <row r="16" spans="1:14" ht="26.25" customHeight="1" x14ac:dyDescent="0.15">
      <c r="A16" s="82" t="s">
        <v>10</v>
      </c>
      <c r="B16" s="46"/>
      <c r="C16" s="47"/>
      <c r="D16" s="44"/>
      <c r="E16" s="68"/>
      <c r="F16" s="106" t="str">
        <f>IF(E16="","",DATEDIF(E16,Facesheet!$B$3,"Y"))</f>
        <v/>
      </c>
      <c r="G16" s="44"/>
      <c r="H16" s="45"/>
      <c r="I16" s="105"/>
    </row>
    <row r="17" spans="1:9" ht="26.25" customHeight="1" x14ac:dyDescent="0.15">
      <c r="A17" s="82" t="s">
        <v>10</v>
      </c>
      <c r="B17" s="46"/>
      <c r="C17" s="47"/>
      <c r="D17" s="44"/>
      <c r="E17" s="68"/>
      <c r="F17" s="106" t="str">
        <f>IF(E17="","",DATEDIF(E17,Facesheet!$B$3,"Y"))</f>
        <v/>
      </c>
      <c r="G17" s="44"/>
      <c r="H17" s="45"/>
      <c r="I17" s="105"/>
    </row>
    <row r="18" spans="1:9" ht="26.25" customHeight="1" x14ac:dyDescent="0.15">
      <c r="A18" s="82" t="s">
        <v>10</v>
      </c>
      <c r="B18" s="46"/>
      <c r="C18" s="47"/>
      <c r="D18" s="44"/>
      <c r="E18" s="68"/>
      <c r="F18" s="106" t="str">
        <f>IF(E18="","",DATEDIF(E18,Facesheet!$B$3,"Y"))</f>
        <v/>
      </c>
      <c r="G18" s="44"/>
      <c r="H18" s="45"/>
      <c r="I18" s="105"/>
    </row>
    <row r="19" spans="1:9" ht="26.25" customHeight="1" x14ac:dyDescent="0.15">
      <c r="A19" s="82" t="s">
        <v>10</v>
      </c>
      <c r="B19" s="46"/>
      <c r="C19" s="47"/>
      <c r="D19" s="44"/>
      <c r="E19" s="68"/>
      <c r="F19" s="106" t="str">
        <f>IF(E19="","",DATEDIF(E19,Facesheet!$B$3,"Y"))</f>
        <v/>
      </c>
      <c r="G19" s="44"/>
      <c r="H19" s="45"/>
      <c r="I19" s="105"/>
    </row>
    <row r="20" spans="1:9" ht="26.25" customHeight="1" x14ac:dyDescent="0.15">
      <c r="A20" s="82" t="s">
        <v>10</v>
      </c>
      <c r="B20" s="46"/>
      <c r="C20" s="47"/>
      <c r="D20" s="44"/>
      <c r="E20" s="68"/>
      <c r="F20" s="106" t="str">
        <f>IF(E20="","",DATEDIF(E20,Facesheet!$B$3,"Y"))</f>
        <v/>
      </c>
      <c r="G20" s="44"/>
      <c r="H20" s="45"/>
      <c r="I20" s="105"/>
    </row>
    <row r="21" spans="1:9" ht="26.25" customHeight="1" x14ac:dyDescent="0.15">
      <c r="A21" s="82" t="s">
        <v>10</v>
      </c>
      <c r="B21" s="46"/>
      <c r="C21" s="47"/>
      <c r="D21" s="44"/>
      <c r="E21" s="68"/>
      <c r="F21" s="106" t="str">
        <f>IF(E21="","",DATEDIF(E21,Facesheet!$B$3,"Y"))</f>
        <v/>
      </c>
      <c r="G21" s="44"/>
      <c r="H21" s="45"/>
      <c r="I21" s="105"/>
    </row>
    <row r="22" spans="1:9" ht="26.25" customHeight="1" x14ac:dyDescent="0.15">
      <c r="A22" s="82" t="s">
        <v>10</v>
      </c>
      <c r="B22" s="46"/>
      <c r="C22" s="47"/>
      <c r="D22" s="44"/>
      <c r="E22" s="68"/>
      <c r="F22" s="106" t="str">
        <f>IF(E22="","",DATEDIF(E22,Facesheet!$B$3,"Y"))</f>
        <v/>
      </c>
      <c r="G22" s="44"/>
      <c r="H22" s="45"/>
      <c r="I22" s="105"/>
    </row>
    <row r="23" spans="1:9" ht="26.25" customHeight="1" x14ac:dyDescent="0.15">
      <c r="A23" s="82" t="s">
        <v>10</v>
      </c>
      <c r="B23" s="46"/>
      <c r="C23" s="47"/>
      <c r="D23" s="44"/>
      <c r="E23" s="68"/>
      <c r="F23" s="106" t="str">
        <f>IF(E23="","",DATEDIF(E23,Facesheet!$B$3,"Y"))</f>
        <v/>
      </c>
      <c r="G23" s="44"/>
      <c r="H23" s="45"/>
      <c r="I23" s="105"/>
    </row>
    <row r="24" spans="1:9" ht="26.25" customHeight="1" x14ac:dyDescent="0.15">
      <c r="A24" s="82" t="s">
        <v>5</v>
      </c>
      <c r="B24" s="182"/>
      <c r="C24" s="47"/>
      <c r="D24" s="182"/>
      <c r="E24" s="64"/>
      <c r="F24" s="91" t="str">
        <f>IF(E24="","",DATEDIF(E24,Facesheet!$B$3,"Y"))</f>
        <v/>
      </c>
      <c r="G24" s="44"/>
      <c r="H24" s="45"/>
      <c r="I24" s="105"/>
    </row>
    <row r="25" spans="1:9" ht="26.25" customHeight="1" x14ac:dyDescent="0.15">
      <c r="A25" s="107" t="s">
        <v>624</v>
      </c>
      <c r="B25" s="182"/>
      <c r="C25" s="47"/>
      <c r="D25" s="182"/>
      <c r="E25" s="64"/>
      <c r="F25" s="91" t="str">
        <f>IF(E25="","",DATEDIF(E25,Facesheet!$B$3,"Y"))</f>
        <v/>
      </c>
      <c r="G25" s="44"/>
      <c r="H25" s="45"/>
      <c r="I25" s="105"/>
    </row>
    <row r="26" spans="1:9" ht="24" customHeight="1" x14ac:dyDescent="0.15">
      <c r="A26" s="32" t="s">
        <v>6</v>
      </c>
    </row>
    <row r="27" spans="1:9" ht="24" customHeight="1" x14ac:dyDescent="0.15">
      <c r="A27" s="32" t="s">
        <v>501</v>
      </c>
    </row>
    <row r="28" spans="1:9" ht="24" customHeight="1" x14ac:dyDescent="0.15">
      <c r="E28" s="108" t="s">
        <v>18</v>
      </c>
      <c r="F28" s="102">
        <f>COUNTA(C11:C25)</f>
        <v>0</v>
      </c>
    </row>
    <row r="29" spans="1:9" ht="21.75" customHeight="1" x14ac:dyDescent="0.15">
      <c r="H29" s="104">
        <v>30774</v>
      </c>
    </row>
    <row r="30" spans="1:9" ht="21.75" customHeight="1" x14ac:dyDescent="0.15"/>
    <row r="31" spans="1:9" ht="21.75" customHeight="1" x14ac:dyDescent="0.15"/>
    <row r="32" spans="1: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</sheetData>
  <sheetProtection algorithmName="SHA-512" hashValue="5j++BUifg3AprFuSK/7/OFZeJaH5ianQ5JvgjfqMsagyjEKENeo/X9Eh+EFGVSBnpatBl195AzcikF0kstIFew==" saltValue="st1M59P9S66JxL594UcrYg==" spinCount="100000" sheet="1" selectLockedCells="1"/>
  <mergeCells count="4">
    <mergeCell ref="A4:H4"/>
    <mergeCell ref="A2:D2"/>
    <mergeCell ref="D8:E8"/>
    <mergeCell ref="A8:B8"/>
  </mergeCells>
  <phoneticPr fontId="4"/>
  <conditionalFormatting sqref="F11 F24:F25">
    <cfRule type="containsText" dxfId="148" priority="7" operator="containsText" text="122">
      <formula>NOT(ISERROR(SEARCH("122",F11)))</formula>
    </cfRule>
  </conditionalFormatting>
  <conditionalFormatting sqref="F12:F23">
    <cfRule type="cellIs" dxfId="147" priority="1" operator="greaterThan">
      <formula>39</formula>
    </cfRule>
    <cfRule type="cellIs" dxfId="146" priority="2" operator="greaterThan">
      <formula>39</formula>
    </cfRule>
    <cfRule type="cellIs" dxfId="145" priority="6" stopIfTrue="1" operator="greaterThan">
      <formula>41</formula>
    </cfRule>
  </conditionalFormatting>
  <conditionalFormatting sqref="E12:E23">
    <cfRule type="cellIs" dxfId="144" priority="3" operator="lessThan">
      <formula>30774</formula>
    </cfRule>
    <cfRule type="cellIs" dxfId="143" priority="4" operator="lessThan">
      <formula>30774</formula>
    </cfRule>
    <cfRule type="cellIs" dxfId="142" priority="5" operator="lessThan">
      <formula>$H$32</formula>
    </cfRule>
  </conditionalFormatting>
  <dataValidations count="2">
    <dataValidation type="list" allowBlank="1" showInputMessage="1" showErrorMessage="1" sqref="G11:G25" xr:uid="{8D312A44-9076-8447-8FF4-FB1EB193C236}">
      <formula1>$N$11:$N$12</formula1>
    </dataValidation>
    <dataValidation type="date" operator="greaterThanOrEqual" allowBlank="1" showInputMessage="1" showErrorMessage="1" errorTitle="申込できません" sqref="E11:E23" xr:uid="{443508ED-2529-B347-A288-1DDC3551B79B}">
      <formula1>$I$12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5D102B-3099-8044-B128-EDFDA3062AF4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pageSetUpPr fitToPage="1"/>
  </sheetPr>
  <dimension ref="A1:H538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1.125" style="37" customWidth="1"/>
    <col min="2" max="2" width="7.75" style="37" customWidth="1"/>
    <col min="3" max="3" width="17.125" style="37" customWidth="1"/>
    <col min="4" max="4" width="8.625" style="37" customWidth="1"/>
    <col min="5" max="5" width="12.5" style="109" customWidth="1"/>
    <col min="6" max="6" width="7.5" style="37" customWidth="1"/>
    <col min="7" max="7" width="34.125" style="37" customWidth="1"/>
    <col min="8" max="8" width="12.25" style="37" customWidth="1"/>
    <col min="9" max="107" width="3.625" style="37" customWidth="1"/>
    <col min="108" max="16384" width="9" style="37"/>
  </cols>
  <sheetData>
    <row r="1" spans="1:8" ht="14.25" x14ac:dyDescent="0.15">
      <c r="G1" s="83" t="s">
        <v>92</v>
      </c>
    </row>
    <row r="2" spans="1:8" ht="18.75" x14ac:dyDescent="0.15">
      <c r="A2" s="516" t="str">
        <f>"第"&amp;Facesheet!$B$2&amp;"回福岡県民スポーツ大会"</f>
        <v>第67回福岡県民スポーツ大会</v>
      </c>
      <c r="B2" s="516"/>
      <c r="C2" s="516"/>
      <c r="D2" s="516"/>
      <c r="G2" s="83"/>
    </row>
    <row r="4" spans="1:8" ht="21.75" customHeight="1" x14ac:dyDescent="0.15">
      <c r="A4" s="529" t="s">
        <v>229</v>
      </c>
      <c r="B4" s="529"/>
      <c r="C4" s="529"/>
      <c r="D4" s="529"/>
      <c r="E4" s="529"/>
      <c r="F4" s="529"/>
      <c r="G4" s="529"/>
    </row>
    <row r="5" spans="1:8" ht="12.95" customHeight="1" x14ac:dyDescent="0.15"/>
    <row r="6" spans="1:8" s="36" customFormat="1" ht="21.75" customHeight="1" x14ac:dyDescent="0.15">
      <c r="A6" s="83" t="s">
        <v>14</v>
      </c>
      <c r="B6" s="187" t="s">
        <v>16</v>
      </c>
      <c r="C6" s="87">
        <f>'0.役員名簿'!$B$7</f>
        <v>0</v>
      </c>
      <c r="D6" s="36" t="s">
        <v>17</v>
      </c>
      <c r="E6" s="97"/>
    </row>
    <row r="7" spans="1:8" ht="12.95" customHeight="1" x14ac:dyDescent="0.15"/>
    <row r="8" spans="1:8" s="36" customFormat="1" ht="26.25" customHeight="1" x14ac:dyDescent="0.15">
      <c r="A8" s="532" t="s">
        <v>599</v>
      </c>
      <c r="B8" s="532"/>
      <c r="C8" s="192"/>
      <c r="D8" s="110"/>
      <c r="E8" s="104"/>
    </row>
    <row r="9" spans="1:8" s="36" customFormat="1" ht="21.95" customHeight="1" x14ac:dyDescent="0.15">
      <c r="C9" s="111"/>
      <c r="D9" s="530"/>
      <c r="E9" s="530"/>
      <c r="F9" s="530"/>
      <c r="G9" s="530"/>
    </row>
    <row r="10" spans="1:8" s="36" customFormat="1" ht="30" customHeight="1" x14ac:dyDescent="0.15">
      <c r="A10" s="112"/>
      <c r="B10" s="112" t="s">
        <v>2</v>
      </c>
      <c r="C10" s="112" t="s">
        <v>7</v>
      </c>
      <c r="D10" s="188" t="s">
        <v>11</v>
      </c>
      <c r="E10" s="113" t="s">
        <v>3</v>
      </c>
      <c r="F10" s="114" t="s">
        <v>12</v>
      </c>
      <c r="G10" s="112" t="s">
        <v>8</v>
      </c>
    </row>
    <row r="11" spans="1:8" s="36" customFormat="1" ht="26.25" customHeight="1" x14ac:dyDescent="0.15">
      <c r="A11" s="84" t="s">
        <v>4</v>
      </c>
      <c r="B11" s="189"/>
      <c r="C11" s="47"/>
      <c r="D11" s="190"/>
      <c r="E11" s="69"/>
      <c r="F11" s="115" t="str">
        <f>IF(E11="","",DATEDIF(E11,Facesheet!$B$3,"Y"))</f>
        <v/>
      </c>
      <c r="G11" s="51"/>
      <c r="H11" s="104"/>
    </row>
    <row r="12" spans="1:8" s="36" customFormat="1" ht="26.25" customHeight="1" x14ac:dyDescent="0.15">
      <c r="A12" s="84" t="s">
        <v>10</v>
      </c>
      <c r="B12" s="49"/>
      <c r="C12" s="47"/>
      <c r="D12" s="44"/>
      <c r="E12" s="69"/>
      <c r="F12" s="115" t="str">
        <f>IF(E12="","",DATEDIF(E12,Facesheet!$B$3,"Y"))</f>
        <v/>
      </c>
      <c r="G12" s="51"/>
    </row>
    <row r="13" spans="1:8" s="36" customFormat="1" ht="26.25" customHeight="1" x14ac:dyDescent="0.15">
      <c r="A13" s="84" t="s">
        <v>10</v>
      </c>
      <c r="B13" s="49"/>
      <c r="C13" s="47"/>
      <c r="D13" s="44"/>
      <c r="E13" s="69"/>
      <c r="F13" s="115" t="str">
        <f>IF(E13="","",DATEDIF(E13,Facesheet!$B$3,"Y"))</f>
        <v/>
      </c>
      <c r="G13" s="51"/>
    </row>
    <row r="14" spans="1:8" s="36" customFormat="1" ht="26.25" customHeight="1" x14ac:dyDescent="0.15">
      <c r="A14" s="84" t="s">
        <v>10</v>
      </c>
      <c r="B14" s="49"/>
      <c r="C14" s="47"/>
      <c r="D14" s="44"/>
      <c r="E14" s="69"/>
      <c r="F14" s="115" t="str">
        <f>IF(E14="","",DATEDIF(E14,Facesheet!$B$3,"Y"))</f>
        <v/>
      </c>
      <c r="G14" s="51"/>
    </row>
    <row r="15" spans="1:8" s="36" customFormat="1" ht="26.25" customHeight="1" x14ac:dyDescent="0.15">
      <c r="A15" s="84" t="s">
        <v>10</v>
      </c>
      <c r="B15" s="49"/>
      <c r="C15" s="47"/>
      <c r="D15" s="44"/>
      <c r="E15" s="69"/>
      <c r="F15" s="115" t="str">
        <f>IF(E15="","",DATEDIF(E15,Facesheet!$B$3,"Y"))</f>
        <v/>
      </c>
      <c r="G15" s="51"/>
    </row>
    <row r="16" spans="1:8" s="36" customFormat="1" ht="26.25" customHeight="1" x14ac:dyDescent="0.15">
      <c r="A16" s="84" t="s">
        <v>10</v>
      </c>
      <c r="B16" s="49"/>
      <c r="C16" s="47"/>
      <c r="D16" s="44"/>
      <c r="E16" s="69"/>
      <c r="F16" s="115" t="str">
        <f>IF(E16="","",DATEDIF(E16,Facesheet!$B$3,"Y"))</f>
        <v/>
      </c>
      <c r="G16" s="51"/>
    </row>
    <row r="17" spans="1:8" s="36" customFormat="1" ht="26.25" customHeight="1" x14ac:dyDescent="0.15">
      <c r="A17" s="84" t="s">
        <v>10</v>
      </c>
      <c r="B17" s="49"/>
      <c r="C17" s="47"/>
      <c r="D17" s="44"/>
      <c r="E17" s="69"/>
      <c r="F17" s="115" t="str">
        <f>IF(E17="","",DATEDIF(E17,Facesheet!$B$3,"Y"))</f>
        <v/>
      </c>
      <c r="G17" s="51"/>
    </row>
    <row r="18" spans="1:8" s="36" customFormat="1" ht="26.25" customHeight="1" x14ac:dyDescent="0.15">
      <c r="A18" s="84" t="s">
        <v>10</v>
      </c>
      <c r="B18" s="49"/>
      <c r="C18" s="47"/>
      <c r="D18" s="44"/>
      <c r="E18" s="69"/>
      <c r="F18" s="115" t="str">
        <f>IF(E18="","",DATEDIF(E18,Facesheet!$B$3,"Y"))</f>
        <v/>
      </c>
      <c r="G18" s="51"/>
    </row>
    <row r="19" spans="1:8" s="36" customFormat="1" ht="26.25" customHeight="1" x14ac:dyDescent="0.15">
      <c r="A19" s="84" t="s">
        <v>10</v>
      </c>
      <c r="B19" s="49"/>
      <c r="C19" s="47"/>
      <c r="D19" s="44"/>
      <c r="E19" s="69"/>
      <c r="F19" s="115" t="str">
        <f>IF(E19="","",DATEDIF(E19,Facesheet!$B$3,"Y"))</f>
        <v/>
      </c>
      <c r="G19" s="51"/>
    </row>
    <row r="20" spans="1:8" s="36" customFormat="1" ht="26.25" customHeight="1" x14ac:dyDescent="0.15">
      <c r="A20" s="84" t="s">
        <v>10</v>
      </c>
      <c r="B20" s="49"/>
      <c r="C20" s="47"/>
      <c r="D20" s="44"/>
      <c r="E20" s="69"/>
      <c r="F20" s="115" t="str">
        <f>IF(E20="","",DATEDIF(E20,Facesheet!$B$3,"Y"))</f>
        <v/>
      </c>
      <c r="G20" s="51"/>
    </row>
    <row r="21" spans="1:8" s="36" customFormat="1" ht="26.25" customHeight="1" x14ac:dyDescent="0.15">
      <c r="A21" s="84" t="s">
        <v>10</v>
      </c>
      <c r="B21" s="49"/>
      <c r="C21" s="47"/>
      <c r="D21" s="44"/>
      <c r="E21" s="69"/>
      <c r="F21" s="115" t="str">
        <f>IF(E21="","",DATEDIF(E21,Facesheet!$B$3,"Y"))</f>
        <v/>
      </c>
      <c r="G21" s="51"/>
    </row>
    <row r="22" spans="1:8" s="36" customFormat="1" ht="26.25" customHeight="1" x14ac:dyDescent="0.15">
      <c r="A22" s="84" t="s">
        <v>10</v>
      </c>
      <c r="B22" s="49"/>
      <c r="C22" s="47"/>
      <c r="D22" s="44"/>
      <c r="E22" s="69"/>
      <c r="F22" s="115" t="str">
        <f>IF(E22="","",DATEDIF(E22,Facesheet!$B$3,"Y"))</f>
        <v/>
      </c>
      <c r="G22" s="51"/>
    </row>
    <row r="23" spans="1:8" s="36" customFormat="1" ht="26.25" customHeight="1" x14ac:dyDescent="0.15">
      <c r="A23" s="84" t="s">
        <v>10</v>
      </c>
      <c r="B23" s="49"/>
      <c r="C23" s="47"/>
      <c r="D23" s="44"/>
      <c r="E23" s="69"/>
      <c r="F23" s="115" t="str">
        <f>IF(E23="","",DATEDIF(E23,Facesheet!$B$3,"Y"))</f>
        <v/>
      </c>
      <c r="G23" s="51"/>
    </row>
    <row r="24" spans="1:8" s="36" customFormat="1" ht="26.25" customHeight="1" x14ac:dyDescent="0.15">
      <c r="A24" s="84" t="s">
        <v>10</v>
      </c>
      <c r="B24" s="49"/>
      <c r="C24" s="47"/>
      <c r="D24" s="44"/>
      <c r="E24" s="69"/>
      <c r="F24" s="115" t="str">
        <f>IF(E24="","",DATEDIF(E24,Facesheet!$B$3,"Y"))</f>
        <v/>
      </c>
      <c r="G24" s="51"/>
    </row>
    <row r="25" spans="1:8" s="36" customFormat="1" ht="26.25" customHeight="1" x14ac:dyDescent="0.15">
      <c r="A25" s="84" t="s">
        <v>10</v>
      </c>
      <c r="B25" s="49"/>
      <c r="C25" s="47"/>
      <c r="D25" s="44"/>
      <c r="E25" s="69"/>
      <c r="F25" s="115" t="str">
        <f>IF(E25="","",DATEDIF(E25,Facesheet!$B$3,"Y"))</f>
        <v/>
      </c>
      <c r="G25" s="51"/>
    </row>
    <row r="26" spans="1:8" s="36" customFormat="1" ht="26.25" customHeight="1" x14ac:dyDescent="0.15">
      <c r="A26" s="84" t="s">
        <v>10</v>
      </c>
      <c r="B26" s="49"/>
      <c r="C26" s="47"/>
      <c r="D26" s="44"/>
      <c r="E26" s="69"/>
      <c r="F26" s="115" t="str">
        <f>IF(E26="","",DATEDIF(E26,Facesheet!$B$3,"Y"))</f>
        <v/>
      </c>
      <c r="G26" s="51"/>
    </row>
    <row r="27" spans="1:8" s="36" customFormat="1" ht="26.25" customHeight="1" x14ac:dyDescent="0.15">
      <c r="A27" s="84" t="s">
        <v>5</v>
      </c>
      <c r="B27" s="189"/>
      <c r="C27" s="47"/>
      <c r="D27" s="190"/>
      <c r="E27" s="76"/>
      <c r="F27" s="115" t="str">
        <f>IF(E27="","",DATEDIF(E27,Facesheet!$B$3,"Y"))</f>
        <v/>
      </c>
      <c r="G27" s="51"/>
    </row>
    <row r="28" spans="1:8" s="36" customFormat="1" ht="26.25" customHeight="1" x14ac:dyDescent="0.15">
      <c r="A28" s="191" t="s">
        <v>624</v>
      </c>
      <c r="B28" s="189"/>
      <c r="C28" s="47"/>
      <c r="D28" s="190"/>
      <c r="E28" s="76"/>
      <c r="F28" s="115" t="str">
        <f>IF(E28="","",DATEDIF(E28,Facesheet!$B$3,"Y"))</f>
        <v/>
      </c>
      <c r="G28" s="51"/>
    </row>
    <row r="29" spans="1:8" s="36" customFormat="1" ht="21" customHeight="1" x14ac:dyDescent="0.15">
      <c r="A29" s="36" t="s">
        <v>6</v>
      </c>
      <c r="E29" s="97"/>
    </row>
    <row r="30" spans="1:8" s="36" customFormat="1" ht="21" customHeight="1" x14ac:dyDescent="0.15">
      <c r="A30" s="524">
        <f>G34</f>
        <v>34424</v>
      </c>
      <c r="B30" s="524"/>
      <c r="C30" s="523" t="s">
        <v>520</v>
      </c>
      <c r="D30" s="523"/>
      <c r="E30" s="523"/>
      <c r="F30" s="523"/>
      <c r="G30" s="523"/>
    </row>
    <row r="31" spans="1:8" s="36" customFormat="1" ht="21" customHeight="1" x14ac:dyDescent="0.15">
      <c r="A31" s="531" t="s">
        <v>635</v>
      </c>
      <c r="B31" s="531"/>
      <c r="C31" s="531"/>
      <c r="D31" s="531"/>
      <c r="E31" s="531"/>
      <c r="F31" s="531"/>
      <c r="G31" s="531"/>
    </row>
    <row r="32" spans="1:8" s="36" customFormat="1" ht="21" customHeight="1" x14ac:dyDescent="0.15">
      <c r="D32" s="116" t="s">
        <v>18</v>
      </c>
      <c r="E32" s="117">
        <f>COUNTA(C11:C28)</f>
        <v>0</v>
      </c>
      <c r="G32" s="521"/>
      <c r="H32" s="521"/>
    </row>
    <row r="33" spans="1:8" ht="24" customHeight="1" x14ac:dyDescent="0.15">
      <c r="A33" s="36"/>
      <c r="B33" s="36"/>
      <c r="C33" s="36"/>
      <c r="D33" s="36"/>
      <c r="E33" s="97"/>
      <c r="F33" s="36"/>
      <c r="G33" s="522"/>
      <c r="H33" s="522"/>
    </row>
    <row r="34" spans="1:8" ht="21.75" customHeight="1" x14ac:dyDescent="0.15">
      <c r="A34" s="36"/>
      <c r="B34" s="36"/>
      <c r="C34" s="36"/>
      <c r="D34" s="36"/>
      <c r="E34" s="97"/>
      <c r="F34" s="36"/>
      <c r="G34" s="104">
        <v>34424</v>
      </c>
    </row>
    <row r="35" spans="1:8" ht="21.75" customHeight="1" x14ac:dyDescent="0.15">
      <c r="A35" s="36"/>
      <c r="B35" s="36"/>
      <c r="C35" s="36"/>
      <c r="D35" s="36"/>
      <c r="E35" s="97"/>
      <c r="F35" s="36"/>
      <c r="G35" s="36"/>
    </row>
    <row r="36" spans="1:8" ht="21.75" customHeight="1" x14ac:dyDescent="0.15">
      <c r="A36" s="36"/>
      <c r="B36" s="36"/>
      <c r="C36" s="36"/>
      <c r="D36" s="36"/>
      <c r="E36" s="97"/>
      <c r="F36" s="36"/>
      <c r="G36" s="36"/>
    </row>
    <row r="37" spans="1:8" ht="21.75" customHeight="1" x14ac:dyDescent="0.15">
      <c r="A37" s="36"/>
      <c r="B37" s="36"/>
      <c r="C37" s="36"/>
      <c r="D37" s="36"/>
      <c r="E37" s="97"/>
      <c r="F37" s="36"/>
      <c r="G37" s="36"/>
    </row>
    <row r="38" spans="1:8" ht="21.75" customHeight="1" x14ac:dyDescent="0.15">
      <c r="A38" s="36"/>
      <c r="B38" s="36"/>
      <c r="C38" s="36"/>
      <c r="D38" s="36"/>
      <c r="E38" s="97"/>
      <c r="F38" s="36"/>
      <c r="G38" s="36"/>
    </row>
    <row r="39" spans="1:8" ht="21.75" customHeight="1" x14ac:dyDescent="0.15">
      <c r="A39" s="36"/>
      <c r="B39" s="36"/>
      <c r="C39" s="36"/>
      <c r="D39" s="36"/>
      <c r="E39" s="97"/>
      <c r="F39" s="36"/>
      <c r="G39" s="36"/>
    </row>
    <row r="40" spans="1:8" ht="21.75" customHeight="1" x14ac:dyDescent="0.15">
      <c r="A40" s="36"/>
      <c r="B40" s="36"/>
      <c r="C40" s="36"/>
      <c r="D40" s="36"/>
      <c r="E40" s="97"/>
      <c r="F40" s="36"/>
      <c r="G40" s="36"/>
    </row>
    <row r="41" spans="1:8" ht="21.75" customHeight="1" x14ac:dyDescent="0.15">
      <c r="A41" s="36"/>
      <c r="B41" s="36"/>
      <c r="C41" s="36"/>
      <c r="D41" s="36"/>
      <c r="E41" s="97"/>
      <c r="F41" s="36"/>
      <c r="G41" s="36"/>
    </row>
    <row r="42" spans="1:8" ht="21.75" customHeight="1" x14ac:dyDescent="0.15">
      <c r="A42" s="36"/>
      <c r="B42" s="36"/>
      <c r="C42" s="36"/>
      <c r="D42" s="36"/>
      <c r="E42" s="97"/>
      <c r="F42" s="36"/>
      <c r="G42" s="36"/>
    </row>
    <row r="43" spans="1:8" ht="21.75" customHeight="1" x14ac:dyDescent="0.15">
      <c r="A43" s="36"/>
      <c r="B43" s="36"/>
      <c r="C43" s="36"/>
      <c r="D43" s="36"/>
      <c r="E43" s="97"/>
      <c r="F43" s="36"/>
      <c r="G43" s="36"/>
    </row>
    <row r="44" spans="1:8" ht="21.75" customHeight="1" x14ac:dyDescent="0.15">
      <c r="A44" s="36"/>
      <c r="B44" s="36"/>
      <c r="C44" s="36"/>
      <c r="D44" s="36"/>
      <c r="E44" s="97"/>
      <c r="F44" s="36"/>
      <c r="G44" s="36"/>
    </row>
    <row r="45" spans="1:8" ht="21.75" customHeight="1" x14ac:dyDescent="0.15">
      <c r="A45" s="36"/>
      <c r="B45" s="36"/>
      <c r="C45" s="36"/>
      <c r="D45" s="36"/>
      <c r="E45" s="97"/>
      <c r="F45" s="36"/>
      <c r="G45" s="36"/>
    </row>
    <row r="46" spans="1:8" ht="21.75" customHeight="1" x14ac:dyDescent="0.15">
      <c r="A46" s="36"/>
      <c r="B46" s="36"/>
      <c r="C46" s="36"/>
      <c r="D46" s="36"/>
      <c r="E46" s="97"/>
      <c r="F46" s="36"/>
      <c r="G46" s="36"/>
    </row>
    <row r="47" spans="1:8" ht="21.75" customHeight="1" x14ac:dyDescent="0.15">
      <c r="A47" s="36"/>
      <c r="B47" s="36"/>
      <c r="C47" s="36"/>
      <c r="D47" s="36"/>
      <c r="E47" s="97"/>
      <c r="F47" s="36"/>
      <c r="G47" s="36"/>
    </row>
    <row r="48" spans="1:8" ht="21.75" customHeight="1" x14ac:dyDescent="0.15">
      <c r="A48" s="36"/>
      <c r="B48" s="36"/>
      <c r="C48" s="36"/>
      <c r="D48" s="36"/>
      <c r="E48" s="97"/>
      <c r="F48" s="36"/>
      <c r="G48" s="36"/>
    </row>
    <row r="49" spans="1:7" ht="21.75" customHeight="1" x14ac:dyDescent="0.15">
      <c r="A49" s="36"/>
      <c r="B49" s="36"/>
      <c r="C49" s="36"/>
      <c r="D49" s="36"/>
      <c r="E49" s="97"/>
      <c r="F49" s="36"/>
      <c r="G49" s="36"/>
    </row>
    <row r="50" spans="1:7" ht="21.75" customHeight="1" x14ac:dyDescent="0.15">
      <c r="A50" s="36"/>
      <c r="B50" s="36"/>
      <c r="C50" s="36"/>
      <c r="D50" s="36"/>
      <c r="E50" s="97"/>
      <c r="F50" s="36"/>
      <c r="G50" s="36"/>
    </row>
    <row r="51" spans="1:7" ht="21.75" customHeight="1" x14ac:dyDescent="0.15">
      <c r="A51" s="36"/>
      <c r="B51" s="36"/>
      <c r="C51" s="36"/>
      <c r="D51" s="36"/>
      <c r="E51" s="97"/>
      <c r="F51" s="36"/>
      <c r="G51" s="36"/>
    </row>
    <row r="52" spans="1:7" ht="21.75" customHeight="1" x14ac:dyDescent="0.15">
      <c r="A52" s="36"/>
      <c r="B52" s="36"/>
      <c r="C52" s="36"/>
      <c r="D52" s="36"/>
      <c r="E52" s="97"/>
      <c r="F52" s="36"/>
      <c r="G52" s="36"/>
    </row>
    <row r="53" spans="1:7" ht="21.75" customHeight="1" x14ac:dyDescent="0.15">
      <c r="A53" s="36"/>
      <c r="B53" s="36"/>
      <c r="C53" s="36"/>
      <c r="D53" s="36"/>
      <c r="E53" s="97"/>
      <c r="F53" s="36"/>
      <c r="G53" s="36"/>
    </row>
    <row r="54" spans="1:7" ht="21.75" customHeight="1" x14ac:dyDescent="0.15">
      <c r="A54" s="36"/>
      <c r="B54" s="36"/>
      <c r="C54" s="36"/>
      <c r="D54" s="36"/>
      <c r="E54" s="97"/>
      <c r="F54" s="36"/>
      <c r="G54" s="36"/>
    </row>
    <row r="55" spans="1:7" ht="21.75" customHeight="1" x14ac:dyDescent="0.15">
      <c r="A55" s="36"/>
      <c r="B55" s="36"/>
      <c r="C55" s="36"/>
      <c r="D55" s="36"/>
      <c r="E55" s="97"/>
      <c r="F55" s="36"/>
      <c r="G55" s="36"/>
    </row>
    <row r="56" spans="1:7" ht="21.75" customHeight="1" x14ac:dyDescent="0.15">
      <c r="A56" s="36"/>
      <c r="B56" s="36"/>
      <c r="C56" s="36"/>
      <c r="D56" s="36"/>
      <c r="E56" s="97"/>
      <c r="F56" s="36"/>
      <c r="G56" s="36"/>
    </row>
    <row r="57" spans="1:7" ht="21.75" customHeight="1" x14ac:dyDescent="0.15">
      <c r="A57" s="36"/>
      <c r="B57" s="36"/>
      <c r="C57" s="36"/>
      <c r="D57" s="36"/>
      <c r="E57" s="97"/>
      <c r="F57" s="36"/>
      <c r="G57" s="36"/>
    </row>
    <row r="58" spans="1:7" ht="21.75" customHeight="1" x14ac:dyDescent="0.15">
      <c r="A58" s="36"/>
      <c r="B58" s="36"/>
      <c r="C58" s="36"/>
      <c r="D58" s="36"/>
      <c r="E58" s="97"/>
      <c r="F58" s="36"/>
      <c r="G58" s="36"/>
    </row>
    <row r="59" spans="1:7" ht="21.75" customHeight="1" x14ac:dyDescent="0.15">
      <c r="A59" s="36"/>
      <c r="B59" s="36"/>
      <c r="C59" s="36"/>
      <c r="D59" s="36"/>
      <c r="E59" s="97"/>
      <c r="F59" s="36"/>
      <c r="G59" s="36"/>
    </row>
    <row r="60" spans="1:7" ht="21.75" customHeight="1" x14ac:dyDescent="0.15">
      <c r="A60" s="36"/>
      <c r="B60" s="36"/>
      <c r="C60" s="36"/>
      <c r="D60" s="36"/>
      <c r="E60" s="97"/>
      <c r="F60" s="36"/>
      <c r="G60" s="36"/>
    </row>
    <row r="61" spans="1:7" ht="21.75" customHeight="1" x14ac:dyDescent="0.15">
      <c r="A61" s="36"/>
      <c r="B61" s="36"/>
      <c r="C61" s="36"/>
      <c r="D61" s="36"/>
      <c r="E61" s="97"/>
      <c r="F61" s="36"/>
      <c r="G61" s="36"/>
    </row>
    <row r="62" spans="1:7" ht="21.75" customHeight="1" x14ac:dyDescent="0.15">
      <c r="A62" s="36"/>
      <c r="B62" s="36"/>
      <c r="C62" s="36"/>
      <c r="D62" s="36"/>
      <c r="E62" s="97"/>
      <c r="F62" s="36"/>
      <c r="G62" s="36"/>
    </row>
    <row r="63" spans="1:7" ht="21.75" customHeight="1" x14ac:dyDescent="0.15">
      <c r="A63" s="36"/>
      <c r="B63" s="36"/>
      <c r="C63" s="36"/>
      <c r="D63" s="36"/>
      <c r="E63" s="97"/>
      <c r="F63" s="36"/>
      <c r="G63" s="36"/>
    </row>
    <row r="64" spans="1:7" ht="21.75" customHeight="1" x14ac:dyDescent="0.15">
      <c r="A64" s="36"/>
      <c r="B64" s="36"/>
      <c r="C64" s="36"/>
      <c r="D64" s="36"/>
      <c r="E64" s="97"/>
      <c r="F64" s="36"/>
      <c r="G64" s="36"/>
    </row>
    <row r="65" spans="1:7" ht="21.75" customHeight="1" x14ac:dyDescent="0.15">
      <c r="A65" s="36"/>
      <c r="B65" s="36"/>
      <c r="C65" s="36"/>
      <c r="D65" s="36"/>
      <c r="E65" s="97"/>
      <c r="F65" s="36"/>
      <c r="G65" s="36"/>
    </row>
    <row r="66" spans="1:7" ht="21.75" customHeight="1" x14ac:dyDescent="0.15">
      <c r="A66" s="36"/>
      <c r="B66" s="36"/>
      <c r="C66" s="36"/>
      <c r="D66" s="36"/>
      <c r="E66" s="97"/>
      <c r="F66" s="36"/>
      <c r="G66" s="36"/>
    </row>
    <row r="67" spans="1:7" ht="21.75" customHeight="1" x14ac:dyDescent="0.15">
      <c r="A67" s="36"/>
      <c r="B67" s="36"/>
      <c r="C67" s="36"/>
      <c r="D67" s="36"/>
      <c r="E67" s="97"/>
      <c r="F67" s="36"/>
      <c r="G67" s="36"/>
    </row>
    <row r="68" spans="1:7" ht="21.75" customHeight="1" x14ac:dyDescent="0.15">
      <c r="A68" s="36"/>
      <c r="B68" s="36"/>
      <c r="C68" s="36"/>
      <c r="D68" s="36"/>
      <c r="E68" s="97"/>
      <c r="F68" s="36"/>
      <c r="G68" s="36"/>
    </row>
    <row r="69" spans="1:7" ht="21.75" customHeight="1" x14ac:dyDescent="0.15">
      <c r="A69" s="36"/>
      <c r="B69" s="36"/>
      <c r="C69" s="36"/>
      <c r="D69" s="36"/>
      <c r="E69" s="97"/>
      <c r="F69" s="36"/>
      <c r="G69" s="36"/>
    </row>
    <row r="70" spans="1:7" ht="21.75" customHeight="1" x14ac:dyDescent="0.15">
      <c r="A70" s="36"/>
      <c r="B70" s="36"/>
      <c r="C70" s="36"/>
      <c r="D70" s="36"/>
      <c r="E70" s="97"/>
      <c r="F70" s="36"/>
      <c r="G70" s="36"/>
    </row>
    <row r="71" spans="1:7" ht="21.75" customHeight="1" x14ac:dyDescent="0.15">
      <c r="A71" s="36"/>
      <c r="B71" s="36"/>
      <c r="C71" s="36"/>
      <c r="D71" s="36"/>
      <c r="E71" s="97"/>
      <c r="F71" s="36"/>
      <c r="G71" s="36"/>
    </row>
    <row r="72" spans="1:7" ht="21.75" customHeight="1" x14ac:dyDescent="0.15">
      <c r="A72" s="36"/>
      <c r="B72" s="36"/>
      <c r="C72" s="36"/>
      <c r="D72" s="36"/>
      <c r="E72" s="97"/>
      <c r="F72" s="36"/>
      <c r="G72" s="36"/>
    </row>
    <row r="73" spans="1:7" ht="21.75" customHeight="1" x14ac:dyDescent="0.15"/>
    <row r="74" spans="1:7" ht="21.75" customHeight="1" x14ac:dyDescent="0.15"/>
    <row r="75" spans="1:7" ht="21.75" customHeight="1" x14ac:dyDescent="0.15"/>
    <row r="76" spans="1:7" ht="21.75" customHeight="1" x14ac:dyDescent="0.15"/>
    <row r="77" spans="1:7" ht="21.75" customHeight="1" x14ac:dyDescent="0.15"/>
    <row r="78" spans="1:7" ht="21.75" customHeight="1" x14ac:dyDescent="0.15"/>
    <row r="79" spans="1:7" ht="21.75" customHeight="1" x14ac:dyDescent="0.15"/>
    <row r="80" spans="1:7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</sheetData>
  <sheetProtection algorithmName="SHA-512" hashValue="+WXkWcHpNiNPr4yW1iTe/y0ebVvy4wUv/q2P9GQiRx+fXT/SnyUnWgre8j57FP6neaJaf4GZNxLx08+h9qTHlw==" saltValue="P1Mwt0nMX1EcDp44IQI72Q==" spinCount="100000" sheet="1" selectLockedCells="1"/>
  <mergeCells count="9">
    <mergeCell ref="A4:G4"/>
    <mergeCell ref="G32:H32"/>
    <mergeCell ref="G33:H33"/>
    <mergeCell ref="D9:G9"/>
    <mergeCell ref="A2:D2"/>
    <mergeCell ref="A30:B30"/>
    <mergeCell ref="C30:G30"/>
    <mergeCell ref="A31:G31"/>
    <mergeCell ref="A8:B8"/>
  </mergeCells>
  <phoneticPr fontId="4"/>
  <conditionalFormatting sqref="F11:F28">
    <cfRule type="containsText" dxfId="141" priority="8" operator="containsText" text="122">
      <formula>NOT(ISERROR(SEARCH("122",F11)))</formula>
    </cfRule>
  </conditionalFormatting>
  <conditionalFormatting sqref="E11:E26">
    <cfRule type="cellIs" dxfId="140" priority="1" operator="greaterThan">
      <formula>34424</formula>
    </cfRule>
    <cfRule type="cellIs" dxfId="139" priority="2" operator="greaterThan">
      <formula>34424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E8AB04-AE30-1B44-94B8-23E4DCD6B728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pageSetUpPr fitToPage="1"/>
  </sheetPr>
  <dimension ref="A1:L536"/>
  <sheetViews>
    <sheetView view="pageBreakPreview" topLeftCell="E1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4.5" style="37" hidden="1" customWidth="1"/>
    <col min="2" max="3" width="3.5" style="37" hidden="1" customWidth="1"/>
    <col min="4" max="4" width="4.5" style="37" hidden="1" customWidth="1"/>
    <col min="5" max="5" width="9.75" style="37" customWidth="1"/>
    <col min="6" max="6" width="7.875" style="37" customWidth="1"/>
    <col min="7" max="7" width="16.25" style="37" customWidth="1"/>
    <col min="8" max="8" width="8.625" style="37" customWidth="1"/>
    <col min="9" max="9" width="12.5" style="109" customWidth="1"/>
    <col min="10" max="10" width="7.5" style="37" customWidth="1"/>
    <col min="11" max="11" width="40.625" style="37" customWidth="1"/>
    <col min="12" max="12" width="12.375" style="37" customWidth="1"/>
    <col min="13" max="111" width="3.625" style="37" customWidth="1"/>
    <col min="112" max="16384" width="9" style="37"/>
  </cols>
  <sheetData>
    <row r="1" spans="1:12" ht="14.25" x14ac:dyDescent="0.15">
      <c r="K1" s="83" t="s">
        <v>93</v>
      </c>
    </row>
    <row r="2" spans="1:12" ht="18.75" x14ac:dyDescent="0.15">
      <c r="E2" s="516" t="str">
        <f>"第"&amp;Facesheet!$B$2&amp;"回福岡県民スポーツ大会"</f>
        <v>第67回福岡県民スポーツ大会</v>
      </c>
      <c r="F2" s="516"/>
      <c r="G2" s="516"/>
      <c r="H2" s="516"/>
      <c r="K2" s="83"/>
    </row>
    <row r="4" spans="1:12" ht="21.75" customHeight="1" x14ac:dyDescent="0.15">
      <c r="E4" s="529" t="s">
        <v>229</v>
      </c>
      <c r="F4" s="529"/>
      <c r="G4" s="529"/>
      <c r="H4" s="529"/>
      <c r="I4" s="529"/>
      <c r="J4" s="529"/>
      <c r="K4" s="529"/>
    </row>
    <row r="5" spans="1:12" ht="12.95" customHeight="1" x14ac:dyDescent="0.15"/>
    <row r="6" spans="1:12" s="36" customFormat="1" ht="21.75" customHeight="1" x14ac:dyDescent="0.15">
      <c r="E6" s="83" t="s">
        <v>14</v>
      </c>
      <c r="F6" s="187" t="s">
        <v>16</v>
      </c>
      <c r="G6" s="87">
        <f>'0.役員名簿'!$B$7</f>
        <v>0</v>
      </c>
      <c r="H6" s="36" t="s">
        <v>17</v>
      </c>
      <c r="I6" s="97"/>
    </row>
    <row r="7" spans="1:12" ht="12.95" customHeight="1" x14ac:dyDescent="0.15"/>
    <row r="8" spans="1:12" s="36" customFormat="1" ht="27" customHeight="1" x14ac:dyDescent="0.15">
      <c r="E8" s="532" t="s">
        <v>603</v>
      </c>
      <c r="F8" s="532"/>
      <c r="G8" s="192"/>
      <c r="H8" s="110"/>
      <c r="I8" s="104"/>
    </row>
    <row r="9" spans="1:12" s="36" customFormat="1" ht="21.95" customHeight="1" x14ac:dyDescent="0.15">
      <c r="G9" s="111"/>
      <c r="H9" s="530"/>
      <c r="I9" s="530"/>
      <c r="J9" s="530"/>
      <c r="K9" s="530"/>
    </row>
    <row r="10" spans="1:12" s="36" customFormat="1" ht="30" customHeight="1" x14ac:dyDescent="0.15">
      <c r="E10" s="112"/>
      <c r="F10" s="112" t="s">
        <v>2</v>
      </c>
      <c r="G10" s="112" t="s">
        <v>7</v>
      </c>
      <c r="H10" s="188" t="s">
        <v>11</v>
      </c>
      <c r="I10" s="113" t="s">
        <v>3</v>
      </c>
      <c r="J10" s="114" t="s">
        <v>12</v>
      </c>
      <c r="K10" s="112" t="s">
        <v>8</v>
      </c>
    </row>
    <row r="11" spans="1:12" s="36" customFormat="1" ht="26.25" customHeight="1" x14ac:dyDescent="0.15">
      <c r="A11" s="32">
        <v>11</v>
      </c>
      <c r="B11" s="33" t="e">
        <f>IF($G$6="","",VLOOKUP($G$6,'各番号（変更不可）'!$J$2:$K$41,2,FALSE))</f>
        <v>#N/A</v>
      </c>
      <c r="C11" s="32">
        <v>1</v>
      </c>
      <c r="D11" s="32">
        <v>1</v>
      </c>
      <c r="E11" s="84" t="s">
        <v>4</v>
      </c>
      <c r="F11" s="189"/>
      <c r="G11" s="47"/>
      <c r="H11" s="190"/>
      <c r="I11" s="76"/>
      <c r="J11" s="115" t="str">
        <f>IF(I11="","",DATEDIF(I11,Facesheet!$B$3,"Y"))</f>
        <v/>
      </c>
      <c r="K11" s="51"/>
      <c r="L11" s="104"/>
    </row>
    <row r="12" spans="1:12" s="36" customFormat="1" ht="26.25" customHeight="1" x14ac:dyDescent="0.15">
      <c r="A12" s="32">
        <v>11</v>
      </c>
      <c r="B12" s="33" t="e">
        <f>IF($G$6="","",VLOOKUP($G$6,'各番号（変更不可）'!$J$2:$K$41,2,FALSE))</f>
        <v>#N/A</v>
      </c>
      <c r="C12" s="32">
        <v>1</v>
      </c>
      <c r="D12" s="32">
        <v>2</v>
      </c>
      <c r="E12" s="84" t="s">
        <v>10</v>
      </c>
      <c r="F12" s="49"/>
      <c r="G12" s="47"/>
      <c r="H12" s="44"/>
      <c r="I12" s="69"/>
      <c r="J12" s="115" t="str">
        <f>IF(I12="","",DATEDIF(I12,Facesheet!$B$3,"Y"))</f>
        <v/>
      </c>
      <c r="K12" s="51"/>
    </row>
    <row r="13" spans="1:12" s="36" customFormat="1" ht="26.25" customHeight="1" x14ac:dyDescent="0.15">
      <c r="A13" s="32">
        <v>11</v>
      </c>
      <c r="B13" s="33" t="e">
        <f>IF($G$6="","",VLOOKUP($G$6,'各番号（変更不可）'!$J$2:$K$41,2,FALSE))</f>
        <v>#N/A</v>
      </c>
      <c r="C13" s="32">
        <v>1</v>
      </c>
      <c r="D13" s="32">
        <v>3</v>
      </c>
      <c r="E13" s="84" t="s">
        <v>10</v>
      </c>
      <c r="F13" s="49"/>
      <c r="G13" s="47"/>
      <c r="H13" s="44"/>
      <c r="I13" s="69"/>
      <c r="J13" s="115" t="str">
        <f>IF(I13="","",DATEDIF(I13,Facesheet!$B$3,"Y"))</f>
        <v/>
      </c>
      <c r="K13" s="51"/>
    </row>
    <row r="14" spans="1:12" s="36" customFormat="1" ht="26.25" customHeight="1" x14ac:dyDescent="0.15">
      <c r="A14" s="32">
        <v>11</v>
      </c>
      <c r="B14" s="33" t="e">
        <f>IF($G$6="","",VLOOKUP($G$6,'各番号（変更不可）'!$J$2:$K$41,2,FALSE))</f>
        <v>#N/A</v>
      </c>
      <c r="C14" s="32">
        <v>1</v>
      </c>
      <c r="D14" s="32">
        <v>4</v>
      </c>
      <c r="E14" s="84" t="s">
        <v>10</v>
      </c>
      <c r="F14" s="49"/>
      <c r="G14" s="47"/>
      <c r="H14" s="44"/>
      <c r="I14" s="69"/>
      <c r="J14" s="115" t="str">
        <f>IF(I14="","",DATEDIF(I14,Facesheet!$B$3,"Y"))</f>
        <v/>
      </c>
      <c r="K14" s="51"/>
    </row>
    <row r="15" spans="1:12" s="36" customFormat="1" ht="26.25" customHeight="1" x14ac:dyDescent="0.15">
      <c r="A15" s="32">
        <v>11</v>
      </c>
      <c r="B15" s="33" t="e">
        <f>IF($G$6="","",VLOOKUP($G$6,'各番号（変更不可）'!$J$2:$K$41,2,FALSE))</f>
        <v>#N/A</v>
      </c>
      <c r="C15" s="32">
        <v>1</v>
      </c>
      <c r="D15" s="32">
        <v>5</v>
      </c>
      <c r="E15" s="84" t="s">
        <v>10</v>
      </c>
      <c r="F15" s="49"/>
      <c r="G15" s="47"/>
      <c r="H15" s="44"/>
      <c r="I15" s="69"/>
      <c r="J15" s="115" t="str">
        <f>IF(I15="","",DATEDIF(I15,Facesheet!$B$3,"Y"))</f>
        <v/>
      </c>
      <c r="K15" s="51"/>
    </row>
    <row r="16" spans="1:12" s="36" customFormat="1" ht="26.25" customHeight="1" x14ac:dyDescent="0.15">
      <c r="A16" s="32">
        <v>11</v>
      </c>
      <c r="B16" s="33" t="e">
        <f>IF($G$6="","",VLOOKUP($G$6,'各番号（変更不可）'!$J$2:$K$41,2,FALSE))</f>
        <v>#N/A</v>
      </c>
      <c r="C16" s="32">
        <v>1</v>
      </c>
      <c r="D16" s="32">
        <v>6</v>
      </c>
      <c r="E16" s="84" t="s">
        <v>10</v>
      </c>
      <c r="F16" s="49"/>
      <c r="G16" s="47"/>
      <c r="H16" s="44"/>
      <c r="I16" s="69"/>
      <c r="J16" s="115" t="str">
        <f>IF(I16="","",DATEDIF(I16,Facesheet!$B$3,"Y"))</f>
        <v/>
      </c>
      <c r="K16" s="51"/>
    </row>
    <row r="17" spans="1:12" s="36" customFormat="1" ht="26.25" customHeight="1" x14ac:dyDescent="0.15">
      <c r="A17" s="32">
        <v>11</v>
      </c>
      <c r="B17" s="33" t="e">
        <f>IF($G$6="","",VLOOKUP($G$6,'各番号（変更不可）'!$J$2:$K$41,2,FALSE))</f>
        <v>#N/A</v>
      </c>
      <c r="C17" s="32">
        <v>1</v>
      </c>
      <c r="D17" s="32">
        <v>7</v>
      </c>
      <c r="E17" s="84" t="s">
        <v>10</v>
      </c>
      <c r="F17" s="49"/>
      <c r="G17" s="47"/>
      <c r="H17" s="44"/>
      <c r="I17" s="69"/>
      <c r="J17" s="115" t="str">
        <f>IF(I17="","",DATEDIF(I17,Facesheet!$B$3,"Y"))</f>
        <v/>
      </c>
      <c r="K17" s="51"/>
    </row>
    <row r="18" spans="1:12" s="36" customFormat="1" ht="26.25" customHeight="1" x14ac:dyDescent="0.15">
      <c r="A18" s="32">
        <v>11</v>
      </c>
      <c r="B18" s="33" t="e">
        <f>IF($G$6="","",VLOOKUP($G$6,'各番号（変更不可）'!$J$2:$K$41,2,FALSE))</f>
        <v>#N/A</v>
      </c>
      <c r="C18" s="32">
        <v>1</v>
      </c>
      <c r="D18" s="32">
        <v>8</v>
      </c>
      <c r="E18" s="84" t="s">
        <v>10</v>
      </c>
      <c r="F18" s="49"/>
      <c r="G18" s="47"/>
      <c r="H18" s="44"/>
      <c r="I18" s="69"/>
      <c r="J18" s="115" t="str">
        <f>IF(I18="","",DATEDIF(I18,Facesheet!$B$3,"Y"))</f>
        <v/>
      </c>
      <c r="K18" s="51"/>
    </row>
    <row r="19" spans="1:12" s="36" customFormat="1" ht="26.25" customHeight="1" x14ac:dyDescent="0.15">
      <c r="A19" s="32">
        <v>11</v>
      </c>
      <c r="B19" s="33" t="e">
        <f>IF($G$6="","",VLOOKUP($G$6,'各番号（変更不可）'!$J$2:$K$41,2,FALSE))</f>
        <v>#N/A</v>
      </c>
      <c r="C19" s="32">
        <v>1</v>
      </c>
      <c r="D19" s="32">
        <v>9</v>
      </c>
      <c r="E19" s="84" t="s">
        <v>10</v>
      </c>
      <c r="F19" s="49"/>
      <c r="G19" s="47"/>
      <c r="H19" s="44"/>
      <c r="I19" s="69"/>
      <c r="J19" s="115" t="str">
        <f>IF(I19="","",DATEDIF(I19,Facesheet!$B$3,"Y"))</f>
        <v/>
      </c>
      <c r="K19" s="51"/>
    </row>
    <row r="20" spans="1:12" s="36" customFormat="1" ht="26.25" customHeight="1" x14ac:dyDescent="0.15">
      <c r="A20" s="32">
        <v>11</v>
      </c>
      <c r="B20" s="33" t="e">
        <f>IF($G$6="","",VLOOKUP($G$6,'各番号（変更不可）'!$J$2:$K$41,2,FALSE))</f>
        <v>#N/A</v>
      </c>
      <c r="C20" s="32">
        <v>1</v>
      </c>
      <c r="D20" s="32">
        <v>10</v>
      </c>
      <c r="E20" s="84" t="s">
        <v>10</v>
      </c>
      <c r="F20" s="49"/>
      <c r="G20" s="47"/>
      <c r="H20" s="44"/>
      <c r="I20" s="69"/>
      <c r="J20" s="115" t="str">
        <f>IF(I20="","",DATEDIF(I20,Facesheet!$B$3,"Y"))</f>
        <v/>
      </c>
      <c r="K20" s="51"/>
    </row>
    <row r="21" spans="1:12" s="36" customFormat="1" ht="26.25" customHeight="1" x14ac:dyDescent="0.15">
      <c r="A21" s="32">
        <v>11</v>
      </c>
      <c r="B21" s="33" t="e">
        <f>IF($G$6="","",VLOOKUP($G$6,'各番号（変更不可）'!$J$2:$K$41,2,FALSE))</f>
        <v>#N/A</v>
      </c>
      <c r="C21" s="32">
        <v>1</v>
      </c>
      <c r="D21" s="32">
        <v>11</v>
      </c>
      <c r="E21" s="84" t="s">
        <v>10</v>
      </c>
      <c r="F21" s="49"/>
      <c r="G21" s="47"/>
      <c r="H21" s="44"/>
      <c r="I21" s="69"/>
      <c r="J21" s="115" t="str">
        <f>IF(I21="","",DATEDIF(I21,Facesheet!$B$3,"Y"))</f>
        <v/>
      </c>
      <c r="K21" s="51"/>
    </row>
    <row r="22" spans="1:12" s="36" customFormat="1" ht="26.25" customHeight="1" x14ac:dyDescent="0.15">
      <c r="A22" s="32">
        <v>11</v>
      </c>
      <c r="B22" s="33" t="e">
        <f>IF($G$6="","",VLOOKUP($G$6,'各番号（変更不可）'!$J$2:$K$41,2,FALSE))</f>
        <v>#N/A</v>
      </c>
      <c r="C22" s="32">
        <v>1</v>
      </c>
      <c r="D22" s="32">
        <v>12</v>
      </c>
      <c r="E22" s="84" t="s">
        <v>10</v>
      </c>
      <c r="F22" s="49"/>
      <c r="G22" s="47"/>
      <c r="H22" s="44"/>
      <c r="I22" s="69"/>
      <c r="J22" s="115" t="str">
        <f>IF(I22="","",DATEDIF(I22,Facesheet!$B$3,"Y"))</f>
        <v/>
      </c>
      <c r="K22" s="51"/>
    </row>
    <row r="23" spans="1:12" s="36" customFormat="1" ht="26.25" customHeight="1" x14ac:dyDescent="0.15">
      <c r="A23" s="32">
        <v>11</v>
      </c>
      <c r="B23" s="33" t="e">
        <f>IF($G$6="","",VLOOKUP($G$6,'各番号（変更不可）'!$J$2:$K$41,2,FALSE))</f>
        <v>#N/A</v>
      </c>
      <c r="C23" s="32">
        <v>1</v>
      </c>
      <c r="D23" s="32">
        <v>13</v>
      </c>
      <c r="E23" s="84" t="s">
        <v>10</v>
      </c>
      <c r="F23" s="49"/>
      <c r="G23" s="47"/>
      <c r="H23" s="44"/>
      <c r="I23" s="69"/>
      <c r="J23" s="115" t="str">
        <f>IF(I23="","",DATEDIF(I23,Facesheet!$B$3,"Y"))</f>
        <v/>
      </c>
      <c r="K23" s="51"/>
    </row>
    <row r="24" spans="1:12" s="36" customFormat="1" ht="26.25" customHeight="1" x14ac:dyDescent="0.15">
      <c r="A24" s="32">
        <v>11</v>
      </c>
      <c r="B24" s="33" t="e">
        <f>IF($G$6="","",VLOOKUP($G$6,'各番号（変更不可）'!$J$2:$K$41,2,FALSE))</f>
        <v>#N/A</v>
      </c>
      <c r="C24" s="32">
        <v>1</v>
      </c>
      <c r="D24" s="32">
        <v>14</v>
      </c>
      <c r="E24" s="84" t="s">
        <v>10</v>
      </c>
      <c r="F24" s="49"/>
      <c r="G24" s="47"/>
      <c r="H24" s="44"/>
      <c r="I24" s="69"/>
      <c r="J24" s="115" t="str">
        <f>IF(I24="","",DATEDIF(I24,Facesheet!$B$3,"Y"))</f>
        <v/>
      </c>
      <c r="K24" s="51"/>
    </row>
    <row r="25" spans="1:12" s="36" customFormat="1" ht="26.25" customHeight="1" x14ac:dyDescent="0.15">
      <c r="A25" s="32">
        <v>11</v>
      </c>
      <c r="B25" s="33" t="e">
        <f>IF($G$6="","",VLOOKUP($G$6,'各番号（変更不可）'!$J$2:$K$41,2,FALSE))</f>
        <v>#N/A</v>
      </c>
      <c r="C25" s="32">
        <v>1</v>
      </c>
      <c r="D25" s="32">
        <v>15</v>
      </c>
      <c r="E25" s="84" t="s">
        <v>10</v>
      </c>
      <c r="F25" s="49"/>
      <c r="G25" s="47"/>
      <c r="H25" s="44"/>
      <c r="I25" s="69"/>
      <c r="J25" s="115" t="str">
        <f>IF(I25="","",DATEDIF(I25,Facesheet!$B$3,"Y"))</f>
        <v/>
      </c>
      <c r="K25" s="51"/>
    </row>
    <row r="26" spans="1:12" s="36" customFormat="1" ht="26.25" customHeight="1" x14ac:dyDescent="0.15">
      <c r="A26" s="32">
        <v>11</v>
      </c>
      <c r="B26" s="33" t="e">
        <f>IF($G$6="","",VLOOKUP($G$6,'各番号（変更不可）'!$J$2:$K$41,2,FALSE))</f>
        <v>#N/A</v>
      </c>
      <c r="C26" s="32">
        <v>1</v>
      </c>
      <c r="D26" s="32">
        <v>16</v>
      </c>
      <c r="E26" s="84" t="s">
        <v>10</v>
      </c>
      <c r="F26" s="49"/>
      <c r="G26" s="47"/>
      <c r="H26" s="44"/>
      <c r="I26" s="69"/>
      <c r="J26" s="115" t="str">
        <f>IF(I26="","",DATEDIF(I26,Facesheet!$B$3,"Y"))</f>
        <v/>
      </c>
      <c r="K26" s="51"/>
    </row>
    <row r="27" spans="1:12" s="36" customFormat="1" ht="26.25" customHeight="1" x14ac:dyDescent="0.15">
      <c r="A27" s="32">
        <v>11</v>
      </c>
      <c r="B27" s="33" t="e">
        <f>IF($G$6="","",VLOOKUP($G$6,'各番号（変更不可）'!$J$2:$K$41,2,FALSE))</f>
        <v>#N/A</v>
      </c>
      <c r="C27" s="32">
        <v>1</v>
      </c>
      <c r="D27" s="32">
        <v>17</v>
      </c>
      <c r="E27" s="84" t="s">
        <v>5</v>
      </c>
      <c r="F27" s="189"/>
      <c r="G27" s="47"/>
      <c r="H27" s="190"/>
      <c r="I27" s="76"/>
      <c r="J27" s="115" t="str">
        <f>IF(I27="","",DATEDIF(I27,Facesheet!$B$3,"Y"))</f>
        <v/>
      </c>
      <c r="K27" s="51"/>
    </row>
    <row r="28" spans="1:12" s="36" customFormat="1" ht="26.25" customHeight="1" x14ac:dyDescent="0.15">
      <c r="A28" s="32">
        <v>11</v>
      </c>
      <c r="B28" s="33" t="e">
        <f>IF($G$6="","",VLOOKUP($G$6,'各番号（変更不可）'!$J$2:$K$41,2,FALSE))</f>
        <v>#N/A</v>
      </c>
      <c r="C28" s="32">
        <v>1</v>
      </c>
      <c r="D28" s="32">
        <v>18</v>
      </c>
      <c r="E28" s="191" t="s">
        <v>624</v>
      </c>
      <c r="F28" s="189"/>
      <c r="G28" s="47"/>
      <c r="H28" s="190"/>
      <c r="I28" s="76"/>
      <c r="J28" s="115" t="str">
        <f>IF(I28="","",DATEDIF(I28,Facesheet!$B$3,"Y"))</f>
        <v/>
      </c>
      <c r="K28" s="51"/>
    </row>
    <row r="29" spans="1:12" s="36" customFormat="1" ht="21" customHeight="1" x14ac:dyDescent="0.15">
      <c r="E29" s="36" t="s">
        <v>6</v>
      </c>
      <c r="I29" s="97"/>
    </row>
    <row r="30" spans="1:12" s="36" customFormat="1" ht="21" customHeight="1" x14ac:dyDescent="0.15">
      <c r="H30" s="116" t="s">
        <v>18</v>
      </c>
      <c r="I30" s="117">
        <f>COUNTA(G11:G28)</f>
        <v>0</v>
      </c>
      <c r="K30" s="521"/>
      <c r="L30" s="521"/>
    </row>
    <row r="31" spans="1:12" ht="24" customHeight="1" x14ac:dyDescent="0.15">
      <c r="E31" s="36"/>
      <c r="F31" s="36"/>
      <c r="G31" s="36"/>
      <c r="H31" s="36"/>
      <c r="I31" s="97"/>
      <c r="J31" s="36"/>
      <c r="K31" s="522"/>
      <c r="L31" s="522"/>
    </row>
    <row r="32" spans="1:12" ht="21.75" customHeight="1" x14ac:dyDescent="0.15">
      <c r="E32" s="36"/>
      <c r="F32" s="36"/>
      <c r="G32" s="36"/>
      <c r="H32" s="36"/>
      <c r="I32" s="97"/>
      <c r="J32" s="36"/>
      <c r="K32" s="104">
        <v>34059</v>
      </c>
    </row>
    <row r="33" spans="5:11" ht="21.75" customHeight="1" x14ac:dyDescent="0.15">
      <c r="E33" s="36"/>
      <c r="F33" s="36"/>
      <c r="G33" s="36"/>
      <c r="H33" s="36"/>
      <c r="I33" s="97"/>
      <c r="J33" s="36"/>
      <c r="K33" s="36"/>
    </row>
    <row r="34" spans="5:11" ht="21.75" customHeight="1" x14ac:dyDescent="0.15">
      <c r="E34" s="36"/>
      <c r="F34" s="36"/>
      <c r="G34" s="36"/>
      <c r="H34" s="36"/>
      <c r="I34" s="97"/>
      <c r="J34" s="36"/>
      <c r="K34" s="36"/>
    </row>
    <row r="35" spans="5:11" ht="21.75" customHeight="1" x14ac:dyDescent="0.15">
      <c r="E35" s="36"/>
      <c r="F35" s="36"/>
      <c r="G35" s="36"/>
      <c r="H35" s="36"/>
      <c r="I35" s="97"/>
      <c r="J35" s="36"/>
      <c r="K35" s="36"/>
    </row>
    <row r="36" spans="5:11" ht="21.75" customHeight="1" x14ac:dyDescent="0.15">
      <c r="E36" s="36"/>
      <c r="F36" s="36"/>
      <c r="G36" s="36"/>
      <c r="H36" s="36"/>
      <c r="I36" s="97"/>
      <c r="J36" s="36"/>
      <c r="K36" s="36"/>
    </row>
    <row r="37" spans="5:11" ht="21.75" customHeight="1" x14ac:dyDescent="0.15">
      <c r="E37" s="36"/>
      <c r="F37" s="36"/>
      <c r="G37" s="36"/>
      <c r="H37" s="36"/>
      <c r="I37" s="97"/>
      <c r="J37" s="36"/>
      <c r="K37" s="36"/>
    </row>
    <row r="38" spans="5:11" ht="21.75" customHeight="1" x14ac:dyDescent="0.15">
      <c r="E38" s="36"/>
      <c r="F38" s="36"/>
      <c r="G38" s="36"/>
      <c r="H38" s="36"/>
      <c r="I38" s="97"/>
      <c r="J38" s="36"/>
      <c r="K38" s="36"/>
    </row>
    <row r="39" spans="5:11" ht="21.75" customHeight="1" x14ac:dyDescent="0.15">
      <c r="E39" s="36"/>
      <c r="F39" s="36"/>
      <c r="G39" s="36"/>
      <c r="H39" s="36"/>
      <c r="I39" s="97"/>
      <c r="J39" s="36"/>
      <c r="K39" s="36"/>
    </row>
    <row r="40" spans="5:11" ht="21.75" customHeight="1" x14ac:dyDescent="0.15">
      <c r="E40" s="36"/>
      <c r="F40" s="36"/>
      <c r="G40" s="36"/>
      <c r="H40" s="36"/>
      <c r="I40" s="97"/>
      <c r="J40" s="36"/>
      <c r="K40" s="36"/>
    </row>
    <row r="41" spans="5:11" ht="21.75" customHeight="1" x14ac:dyDescent="0.15">
      <c r="E41" s="36"/>
      <c r="F41" s="36"/>
      <c r="G41" s="36"/>
      <c r="H41" s="36"/>
      <c r="I41" s="97"/>
      <c r="J41" s="36"/>
      <c r="K41" s="36"/>
    </row>
    <row r="42" spans="5:11" ht="21.75" customHeight="1" x14ac:dyDescent="0.15">
      <c r="E42" s="36"/>
      <c r="F42" s="36"/>
      <c r="G42" s="36"/>
      <c r="H42" s="36"/>
      <c r="I42" s="97"/>
      <c r="J42" s="36"/>
      <c r="K42" s="36"/>
    </row>
    <row r="43" spans="5:11" ht="21.75" customHeight="1" x14ac:dyDescent="0.15">
      <c r="E43" s="36"/>
      <c r="F43" s="36"/>
      <c r="G43" s="36"/>
      <c r="H43" s="36"/>
      <c r="I43" s="97"/>
      <c r="J43" s="36"/>
      <c r="K43" s="36"/>
    </row>
    <row r="44" spans="5:11" ht="21.75" customHeight="1" x14ac:dyDescent="0.15">
      <c r="E44" s="36"/>
      <c r="F44" s="36"/>
      <c r="G44" s="36"/>
      <c r="H44" s="36"/>
      <c r="I44" s="97"/>
      <c r="J44" s="36"/>
      <c r="K44" s="36"/>
    </row>
    <row r="45" spans="5:11" ht="21.75" customHeight="1" x14ac:dyDescent="0.15">
      <c r="E45" s="36"/>
      <c r="F45" s="36"/>
      <c r="G45" s="36"/>
      <c r="H45" s="36"/>
      <c r="I45" s="97"/>
      <c r="J45" s="36"/>
      <c r="K45" s="36"/>
    </row>
    <row r="46" spans="5:11" ht="21.75" customHeight="1" x14ac:dyDescent="0.15">
      <c r="E46" s="36"/>
      <c r="F46" s="36"/>
      <c r="G46" s="36"/>
      <c r="H46" s="36"/>
      <c r="I46" s="97"/>
      <c r="J46" s="36"/>
      <c r="K46" s="36"/>
    </row>
    <row r="47" spans="5:11" ht="21.75" customHeight="1" x14ac:dyDescent="0.15">
      <c r="E47" s="36"/>
      <c r="F47" s="36"/>
      <c r="G47" s="36"/>
      <c r="H47" s="36"/>
      <c r="I47" s="97"/>
      <c r="J47" s="36"/>
      <c r="K47" s="36"/>
    </row>
    <row r="48" spans="5:11" ht="21.75" customHeight="1" x14ac:dyDescent="0.15">
      <c r="E48" s="36"/>
      <c r="F48" s="36"/>
      <c r="G48" s="36"/>
      <c r="H48" s="36"/>
      <c r="I48" s="97"/>
      <c r="J48" s="36"/>
      <c r="K48" s="36"/>
    </row>
    <row r="49" spans="5:11" ht="21.75" customHeight="1" x14ac:dyDescent="0.15">
      <c r="E49" s="36"/>
      <c r="F49" s="36"/>
      <c r="G49" s="36"/>
      <c r="H49" s="36"/>
      <c r="I49" s="97"/>
      <c r="J49" s="36"/>
      <c r="K49" s="36"/>
    </row>
    <row r="50" spans="5:11" ht="21.75" customHeight="1" x14ac:dyDescent="0.15">
      <c r="E50" s="36"/>
      <c r="F50" s="36"/>
      <c r="G50" s="36"/>
      <c r="H50" s="36"/>
      <c r="I50" s="97"/>
      <c r="J50" s="36"/>
      <c r="K50" s="36"/>
    </row>
    <row r="51" spans="5:11" ht="21.75" customHeight="1" x14ac:dyDescent="0.15">
      <c r="E51" s="36"/>
      <c r="F51" s="36"/>
      <c r="G51" s="36"/>
      <c r="H51" s="36"/>
      <c r="I51" s="97"/>
      <c r="J51" s="36"/>
      <c r="K51" s="36"/>
    </row>
    <row r="52" spans="5:11" ht="21.75" customHeight="1" x14ac:dyDescent="0.15">
      <c r="E52" s="36"/>
      <c r="F52" s="36"/>
      <c r="G52" s="36"/>
      <c r="H52" s="36"/>
      <c r="I52" s="97"/>
      <c r="J52" s="36"/>
      <c r="K52" s="36"/>
    </row>
    <row r="53" spans="5:11" ht="21.75" customHeight="1" x14ac:dyDescent="0.15">
      <c r="E53" s="36"/>
      <c r="F53" s="36"/>
      <c r="G53" s="36"/>
      <c r="H53" s="36"/>
      <c r="I53" s="97"/>
      <c r="J53" s="36"/>
      <c r="K53" s="36"/>
    </row>
    <row r="54" spans="5:11" ht="21.75" customHeight="1" x14ac:dyDescent="0.15">
      <c r="E54" s="36"/>
      <c r="F54" s="36"/>
      <c r="G54" s="36"/>
      <c r="H54" s="36"/>
      <c r="I54" s="97"/>
      <c r="J54" s="36"/>
      <c r="K54" s="36"/>
    </row>
    <row r="55" spans="5:11" ht="21.75" customHeight="1" x14ac:dyDescent="0.15">
      <c r="E55" s="36"/>
      <c r="F55" s="36"/>
      <c r="G55" s="36"/>
      <c r="H55" s="36"/>
      <c r="I55" s="97"/>
      <c r="J55" s="36"/>
      <c r="K55" s="36"/>
    </row>
    <row r="56" spans="5:11" ht="21.75" customHeight="1" x14ac:dyDescent="0.15">
      <c r="E56" s="36"/>
      <c r="F56" s="36"/>
      <c r="G56" s="36"/>
      <c r="H56" s="36"/>
      <c r="I56" s="97"/>
      <c r="J56" s="36"/>
      <c r="K56" s="36"/>
    </row>
    <row r="57" spans="5:11" ht="21.75" customHeight="1" x14ac:dyDescent="0.15">
      <c r="E57" s="36"/>
      <c r="F57" s="36"/>
      <c r="G57" s="36"/>
      <c r="H57" s="36"/>
      <c r="I57" s="97"/>
      <c r="J57" s="36"/>
      <c r="K57" s="36"/>
    </row>
    <row r="58" spans="5:11" ht="21.75" customHeight="1" x14ac:dyDescent="0.15">
      <c r="E58" s="36"/>
      <c r="F58" s="36"/>
      <c r="G58" s="36"/>
      <c r="H58" s="36"/>
      <c r="I58" s="97"/>
      <c r="J58" s="36"/>
      <c r="K58" s="36"/>
    </row>
    <row r="59" spans="5:11" ht="21.75" customHeight="1" x14ac:dyDescent="0.15">
      <c r="E59" s="36"/>
      <c r="F59" s="36"/>
      <c r="G59" s="36"/>
      <c r="H59" s="36"/>
      <c r="I59" s="97"/>
      <c r="J59" s="36"/>
      <c r="K59" s="36"/>
    </row>
    <row r="60" spans="5:11" ht="21.75" customHeight="1" x14ac:dyDescent="0.15">
      <c r="E60" s="36"/>
      <c r="F60" s="36"/>
      <c r="G60" s="36"/>
      <c r="H60" s="36"/>
      <c r="I60" s="97"/>
      <c r="J60" s="36"/>
      <c r="K60" s="36"/>
    </row>
    <row r="61" spans="5:11" ht="21.75" customHeight="1" x14ac:dyDescent="0.15">
      <c r="E61" s="36"/>
      <c r="F61" s="36"/>
      <c r="G61" s="36"/>
      <c r="H61" s="36"/>
      <c r="I61" s="97"/>
      <c r="J61" s="36"/>
      <c r="K61" s="36"/>
    </row>
    <row r="62" spans="5:11" ht="21.75" customHeight="1" x14ac:dyDescent="0.15">
      <c r="E62" s="36"/>
      <c r="F62" s="36"/>
      <c r="G62" s="36"/>
      <c r="H62" s="36"/>
      <c r="I62" s="97"/>
      <c r="J62" s="36"/>
      <c r="K62" s="36"/>
    </row>
    <row r="63" spans="5:11" ht="21.75" customHeight="1" x14ac:dyDescent="0.15">
      <c r="E63" s="36"/>
      <c r="F63" s="36"/>
      <c r="G63" s="36"/>
      <c r="H63" s="36"/>
      <c r="I63" s="97"/>
      <c r="J63" s="36"/>
      <c r="K63" s="36"/>
    </row>
    <row r="64" spans="5:11" ht="21.75" customHeight="1" x14ac:dyDescent="0.15">
      <c r="E64" s="36"/>
      <c r="F64" s="36"/>
      <c r="G64" s="36"/>
      <c r="H64" s="36"/>
      <c r="I64" s="97"/>
      <c r="J64" s="36"/>
      <c r="K64" s="36"/>
    </row>
    <row r="65" spans="5:11" ht="21.75" customHeight="1" x14ac:dyDescent="0.15">
      <c r="E65" s="36"/>
      <c r="F65" s="36"/>
      <c r="G65" s="36"/>
      <c r="H65" s="36"/>
      <c r="I65" s="97"/>
      <c r="J65" s="36"/>
      <c r="K65" s="36"/>
    </row>
    <row r="66" spans="5:11" ht="21.75" customHeight="1" x14ac:dyDescent="0.15">
      <c r="E66" s="36"/>
      <c r="F66" s="36"/>
      <c r="G66" s="36"/>
      <c r="H66" s="36"/>
      <c r="I66" s="97"/>
      <c r="J66" s="36"/>
      <c r="K66" s="36"/>
    </row>
    <row r="67" spans="5:11" ht="21.75" customHeight="1" x14ac:dyDescent="0.15">
      <c r="E67" s="36"/>
      <c r="F67" s="36"/>
      <c r="G67" s="36"/>
      <c r="H67" s="36"/>
      <c r="I67" s="97"/>
      <c r="J67" s="36"/>
      <c r="K67" s="36"/>
    </row>
    <row r="68" spans="5:11" ht="21.75" customHeight="1" x14ac:dyDescent="0.15">
      <c r="E68" s="36"/>
      <c r="F68" s="36"/>
      <c r="G68" s="36"/>
      <c r="H68" s="36"/>
      <c r="I68" s="97"/>
      <c r="J68" s="36"/>
      <c r="K68" s="36"/>
    </row>
    <row r="69" spans="5:11" ht="21.75" customHeight="1" x14ac:dyDescent="0.15">
      <c r="E69" s="36"/>
      <c r="F69" s="36"/>
      <c r="G69" s="36"/>
      <c r="H69" s="36"/>
      <c r="I69" s="97"/>
      <c r="J69" s="36"/>
      <c r="K69" s="36"/>
    </row>
    <row r="70" spans="5:11" ht="21.75" customHeight="1" x14ac:dyDescent="0.15">
      <c r="E70" s="36"/>
      <c r="F70" s="36"/>
      <c r="G70" s="36"/>
      <c r="H70" s="36"/>
      <c r="I70" s="97"/>
      <c r="J70" s="36"/>
      <c r="K70" s="36"/>
    </row>
    <row r="71" spans="5:11" ht="21.75" customHeight="1" x14ac:dyDescent="0.15"/>
    <row r="72" spans="5:11" ht="21.75" customHeight="1" x14ac:dyDescent="0.15"/>
    <row r="73" spans="5:11" ht="21.75" customHeight="1" x14ac:dyDescent="0.15"/>
    <row r="74" spans="5:11" ht="21.75" customHeight="1" x14ac:dyDescent="0.15"/>
    <row r="75" spans="5:11" ht="21.75" customHeight="1" x14ac:dyDescent="0.15"/>
    <row r="76" spans="5:11" ht="21.75" customHeight="1" x14ac:dyDescent="0.15"/>
    <row r="77" spans="5:11" ht="21.75" customHeight="1" x14ac:dyDescent="0.15"/>
    <row r="78" spans="5:11" ht="21.75" customHeight="1" x14ac:dyDescent="0.15"/>
    <row r="79" spans="5:11" ht="21.75" customHeight="1" x14ac:dyDescent="0.15"/>
    <row r="80" spans="5:11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</sheetData>
  <sheetProtection algorithmName="SHA-512" hashValue="kD1tK07C9zaNaCdHNjvUrGPorYT1P80cyoRTs3oTL3e15HZSdUwwB02lrF7zX5dXFqo8CdFbfawmUAc+Tc+AwQ==" saltValue="YTxYRjXzQEkmsNvGAoeMIw==" spinCount="100000" sheet="1" selectLockedCells="1"/>
  <mergeCells count="6">
    <mergeCell ref="E4:K4"/>
    <mergeCell ref="K30:L30"/>
    <mergeCell ref="K31:L31"/>
    <mergeCell ref="H9:K9"/>
    <mergeCell ref="E2:H2"/>
    <mergeCell ref="E8:F8"/>
  </mergeCells>
  <phoneticPr fontId="4"/>
  <conditionalFormatting sqref="J11:J28">
    <cfRule type="containsText" dxfId="138" priority="2" operator="containsText" text="122">
      <formula>NOT(ISERROR(SEARCH("122",J11)))</formula>
    </cfRule>
  </conditionalFormatting>
  <conditionalFormatting sqref="I12:I26">
    <cfRule type="cellIs" dxfId="137" priority="1" operator="greaterThan">
      <formula>$K$32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78F977-9A7E-0B45-AB67-CF0EADF2EF94}">
          <x14:formula1>
            <xm:f>'各番号（変更不可）'!$J$2:$J$41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512"/>
  <sheetViews>
    <sheetView zoomScale="95" zoomScaleNormal="95" workbookViewId="0">
      <pane ySplit="1" topLeftCell="A44" activePane="bottomLeft" state="frozen"/>
      <selection pane="bottomLeft" activeCell="K70" sqref="K70"/>
    </sheetView>
  </sheetViews>
  <sheetFormatPr defaultColWidth="8.875" defaultRowHeight="13.5" x14ac:dyDescent="0.15"/>
  <cols>
    <col min="1" max="1" width="9.5" customWidth="1"/>
    <col min="2" max="4" width="5" style="3" bestFit="1" customWidth="1"/>
    <col min="5" max="5" width="5.25" customWidth="1"/>
    <col min="6" max="6" width="5.625" style="23" customWidth="1"/>
    <col min="7" max="7" width="7.25" style="23" customWidth="1"/>
    <col min="8" max="8" width="5.75" style="23" customWidth="1"/>
    <col min="9" max="9" width="10.875" style="350" customWidth="1"/>
    <col min="10" max="10" width="13.5" style="351" customWidth="1"/>
    <col min="11" max="11" width="11.375" style="351" customWidth="1"/>
    <col min="12" max="12" width="18.75" style="351" customWidth="1"/>
    <col min="13" max="13" width="8.375" style="351" customWidth="1"/>
    <col min="14" max="14" width="11.5" style="352" customWidth="1"/>
    <col min="15" max="15" width="6.375" style="351" customWidth="1"/>
    <col min="16" max="16" width="27.625" style="351" customWidth="1"/>
    <col min="17" max="17" width="26.125" style="351" customWidth="1"/>
    <col min="18" max="18" width="9" style="351" customWidth="1"/>
    <col min="19" max="19" width="5.5" style="351" customWidth="1"/>
  </cols>
  <sheetData>
    <row r="1" spans="1:19" s="3" customFormat="1" ht="42.75" customHeight="1" x14ac:dyDescent="0.15">
      <c r="A1" s="310" t="s">
        <v>84</v>
      </c>
      <c r="B1" s="310" t="s">
        <v>487</v>
      </c>
      <c r="C1" s="310" t="s">
        <v>415</v>
      </c>
      <c r="D1" s="310" t="s">
        <v>402</v>
      </c>
      <c r="E1" s="311" t="s">
        <v>85</v>
      </c>
      <c r="F1" s="311" t="s">
        <v>86</v>
      </c>
      <c r="G1" s="311" t="s">
        <v>87</v>
      </c>
      <c r="H1" s="312" t="s">
        <v>88</v>
      </c>
      <c r="I1" s="313">
        <v>21</v>
      </c>
      <c r="J1" s="313" t="s">
        <v>89</v>
      </c>
      <c r="K1" s="313" t="s">
        <v>2</v>
      </c>
      <c r="L1" s="313" t="s">
        <v>7</v>
      </c>
      <c r="M1" s="314" t="s">
        <v>684</v>
      </c>
      <c r="N1" s="315" t="s">
        <v>3</v>
      </c>
      <c r="O1" s="313" t="s">
        <v>12</v>
      </c>
      <c r="P1" s="313" t="s">
        <v>90</v>
      </c>
      <c r="Q1" s="313" t="s">
        <v>659</v>
      </c>
      <c r="R1" s="313" t="s">
        <v>91</v>
      </c>
      <c r="S1" s="313" t="s">
        <v>377</v>
      </c>
    </row>
    <row r="2" spans="1:19" x14ac:dyDescent="0.15">
      <c r="A2" s="316">
        <f t="shared" ref="A2:A65" si="0">VALUE(E2&amp;F2&amp;G2&amp;H2)</f>
        <v>100101</v>
      </c>
      <c r="B2" s="317"/>
      <c r="C2" s="317"/>
      <c r="D2" s="317">
        <v>1</v>
      </c>
      <c r="E2" s="318">
        <v>10</v>
      </c>
      <c r="F2" s="319" t="str">
        <f>IF('0.役員名簿'!$B$7="","",VLOOKUP('0.役員名簿'!$B$7,'各番号（変更不可）'!$J$2:$K$41,2,FALSE))</f>
        <v/>
      </c>
      <c r="G2" s="319" t="s">
        <v>379</v>
      </c>
      <c r="H2" s="319" t="s">
        <v>379</v>
      </c>
      <c r="I2" s="320" t="s">
        <v>645</v>
      </c>
      <c r="J2" s="321" t="s">
        <v>416</v>
      </c>
      <c r="K2" s="321"/>
      <c r="L2" s="321">
        <f>'7.バスケ〔一般男子〕'!C11</f>
        <v>0</v>
      </c>
      <c r="M2" s="321"/>
      <c r="N2" s="322">
        <f>'7.バスケ〔一般男子〕'!E11</f>
        <v>0</v>
      </c>
      <c r="O2" s="321" t="str">
        <f>'7.バスケ〔一般男子〕'!F11</f>
        <v/>
      </c>
      <c r="P2" s="321">
        <f>'7.バスケ〔一般男子〕'!G11</f>
        <v>0</v>
      </c>
      <c r="Q2" s="321"/>
      <c r="R2" s="321"/>
      <c r="S2" s="323"/>
    </row>
    <row r="3" spans="1:19" x14ac:dyDescent="0.15">
      <c r="A3" s="324">
        <f t="shared" si="0"/>
        <v>100102</v>
      </c>
      <c r="B3" s="325"/>
      <c r="C3" s="325"/>
      <c r="D3" s="325">
        <v>2</v>
      </c>
      <c r="E3" s="326">
        <v>10</v>
      </c>
      <c r="F3" s="327" t="str">
        <f>IF('0.役員名簿'!$B$7="","",VLOOKUP('0.役員名簿'!$B$7,'各番号（変更不可）'!$J$2:$K$41,2,FALSE))</f>
        <v/>
      </c>
      <c r="G3" s="327" t="s">
        <v>379</v>
      </c>
      <c r="H3" s="327" t="s">
        <v>394</v>
      </c>
      <c r="I3" s="328" t="s">
        <v>645</v>
      </c>
      <c r="J3" s="329" t="s">
        <v>417</v>
      </c>
      <c r="K3" s="329">
        <f>'7.バスケ〔一般男子〕'!B12</f>
        <v>0</v>
      </c>
      <c r="L3" s="329">
        <f>'7.バスケ〔一般男子〕'!C12</f>
        <v>0</v>
      </c>
      <c r="M3" s="329">
        <f>'7.バスケ〔一般男子〕'!D12</f>
        <v>0</v>
      </c>
      <c r="N3" s="330">
        <f>'7.バスケ〔一般男子〕'!E12</f>
        <v>0</v>
      </c>
      <c r="O3" s="329" t="str">
        <f>'7.バスケ〔一般男子〕'!F12</f>
        <v/>
      </c>
      <c r="P3" s="329">
        <f>'7.バスケ〔一般男子〕'!G12</f>
        <v>0</v>
      </c>
      <c r="Q3" s="329"/>
      <c r="R3" s="329"/>
      <c r="S3" s="331"/>
    </row>
    <row r="4" spans="1:19" x14ac:dyDescent="0.15">
      <c r="A4" s="332">
        <f t="shared" si="0"/>
        <v>100103</v>
      </c>
      <c r="B4" s="333"/>
      <c r="C4" s="333"/>
      <c r="D4" s="333">
        <v>3</v>
      </c>
      <c r="E4" s="334">
        <v>10</v>
      </c>
      <c r="F4" s="335" t="str">
        <f>IF('0.役員名簿'!$B$7="","",VLOOKUP('0.役員名簿'!$B$7,'各番号（変更不可）'!$J$2:$K$41,2,FALSE))</f>
        <v/>
      </c>
      <c r="G4" s="335" t="s">
        <v>378</v>
      </c>
      <c r="H4" s="335" t="s">
        <v>381</v>
      </c>
      <c r="I4" s="336" t="s">
        <v>645</v>
      </c>
      <c r="J4" s="337" t="s">
        <v>417</v>
      </c>
      <c r="K4" s="337">
        <f>'7.バスケ〔一般男子〕'!B13</f>
        <v>0</v>
      </c>
      <c r="L4" s="337">
        <f>'7.バスケ〔一般男子〕'!C13</f>
        <v>0</v>
      </c>
      <c r="M4" s="337">
        <f>'7.バスケ〔一般男子〕'!D13</f>
        <v>0</v>
      </c>
      <c r="N4" s="338">
        <f>'7.バスケ〔一般男子〕'!E13</f>
        <v>0</v>
      </c>
      <c r="O4" s="337" t="str">
        <f>'7.バスケ〔一般男子〕'!F13</f>
        <v/>
      </c>
      <c r="P4" s="337">
        <f>'7.バスケ〔一般男子〕'!G13</f>
        <v>0</v>
      </c>
      <c r="Q4" s="337"/>
      <c r="R4" s="337"/>
      <c r="S4" s="339"/>
    </row>
    <row r="5" spans="1:19" x14ac:dyDescent="0.15">
      <c r="A5" s="324">
        <f t="shared" si="0"/>
        <v>100104</v>
      </c>
      <c r="B5" s="325"/>
      <c r="C5" s="325"/>
      <c r="D5" s="325">
        <v>4</v>
      </c>
      <c r="E5" s="326">
        <v>10</v>
      </c>
      <c r="F5" s="327" t="str">
        <f>IF('0.役員名簿'!$B$7="","",VLOOKUP('0.役員名簿'!$B$7,'各番号（変更不可）'!$J$2:$K$41,2,FALSE))</f>
        <v/>
      </c>
      <c r="G5" s="327" t="s">
        <v>378</v>
      </c>
      <c r="H5" s="327" t="s">
        <v>382</v>
      </c>
      <c r="I5" s="328" t="s">
        <v>645</v>
      </c>
      <c r="J5" s="329" t="s">
        <v>417</v>
      </c>
      <c r="K5" s="329">
        <f>'7.バスケ〔一般男子〕'!B14</f>
        <v>0</v>
      </c>
      <c r="L5" s="329">
        <f>'7.バスケ〔一般男子〕'!C14</f>
        <v>0</v>
      </c>
      <c r="M5" s="329">
        <f>'7.バスケ〔一般男子〕'!D14</f>
        <v>0</v>
      </c>
      <c r="N5" s="330">
        <f>'7.バスケ〔一般男子〕'!E14</f>
        <v>0</v>
      </c>
      <c r="O5" s="329" t="str">
        <f>'7.バスケ〔一般男子〕'!F14</f>
        <v/>
      </c>
      <c r="P5" s="329">
        <f>'7.バスケ〔一般男子〕'!G14</f>
        <v>0</v>
      </c>
      <c r="Q5" s="329"/>
      <c r="R5" s="329"/>
      <c r="S5" s="331"/>
    </row>
    <row r="6" spans="1:19" x14ac:dyDescent="0.15">
      <c r="A6" s="332">
        <f t="shared" si="0"/>
        <v>100105</v>
      </c>
      <c r="B6" s="333"/>
      <c r="C6" s="333"/>
      <c r="D6" s="333">
        <v>5</v>
      </c>
      <c r="E6" s="334">
        <v>10</v>
      </c>
      <c r="F6" s="335" t="str">
        <f>IF('0.役員名簿'!$B$7="","",VLOOKUP('0.役員名簿'!$B$7,'各番号（変更不可）'!$J$2:$K$41,2,FALSE))</f>
        <v/>
      </c>
      <c r="G6" s="335" t="s">
        <v>378</v>
      </c>
      <c r="H6" s="335" t="s">
        <v>383</v>
      </c>
      <c r="I6" s="336" t="s">
        <v>645</v>
      </c>
      <c r="J6" s="337" t="s">
        <v>417</v>
      </c>
      <c r="K6" s="337">
        <f>'7.バスケ〔一般男子〕'!B15</f>
        <v>0</v>
      </c>
      <c r="L6" s="337">
        <f>'7.バスケ〔一般男子〕'!C15</f>
        <v>0</v>
      </c>
      <c r="M6" s="337">
        <f>'7.バスケ〔一般男子〕'!D15</f>
        <v>0</v>
      </c>
      <c r="N6" s="338">
        <f>'7.バスケ〔一般男子〕'!E15</f>
        <v>0</v>
      </c>
      <c r="O6" s="337" t="str">
        <f>'7.バスケ〔一般男子〕'!F15</f>
        <v/>
      </c>
      <c r="P6" s="337">
        <f>'7.バスケ〔一般男子〕'!G15</f>
        <v>0</v>
      </c>
      <c r="Q6" s="337"/>
      <c r="R6" s="337"/>
      <c r="S6" s="339"/>
    </row>
    <row r="7" spans="1:19" x14ac:dyDescent="0.15">
      <c r="A7" s="324">
        <f t="shared" si="0"/>
        <v>100106</v>
      </c>
      <c r="B7" s="325"/>
      <c r="C7" s="325"/>
      <c r="D7" s="325">
        <v>6</v>
      </c>
      <c r="E7" s="326">
        <v>10</v>
      </c>
      <c r="F7" s="327" t="str">
        <f>IF('0.役員名簿'!$B$7="","",VLOOKUP('0.役員名簿'!$B$7,'各番号（変更不可）'!$J$2:$K$41,2,FALSE))</f>
        <v/>
      </c>
      <c r="G7" s="327" t="s">
        <v>378</v>
      </c>
      <c r="H7" s="327" t="s">
        <v>384</v>
      </c>
      <c r="I7" s="328" t="s">
        <v>645</v>
      </c>
      <c r="J7" s="329" t="s">
        <v>417</v>
      </c>
      <c r="K7" s="329">
        <f>'7.バスケ〔一般男子〕'!B16</f>
        <v>0</v>
      </c>
      <c r="L7" s="329">
        <f>'7.バスケ〔一般男子〕'!C16</f>
        <v>0</v>
      </c>
      <c r="M7" s="329">
        <f>'7.バスケ〔一般男子〕'!D16</f>
        <v>0</v>
      </c>
      <c r="N7" s="330">
        <f>'7.バスケ〔一般男子〕'!E16</f>
        <v>0</v>
      </c>
      <c r="O7" s="329" t="str">
        <f>'7.バスケ〔一般男子〕'!F16</f>
        <v/>
      </c>
      <c r="P7" s="329">
        <f>'7.バスケ〔一般男子〕'!G16</f>
        <v>0</v>
      </c>
      <c r="Q7" s="329"/>
      <c r="R7" s="329"/>
      <c r="S7" s="331"/>
    </row>
    <row r="8" spans="1:19" x14ac:dyDescent="0.15">
      <c r="A8" s="332">
        <f t="shared" si="0"/>
        <v>100107</v>
      </c>
      <c r="B8" s="333"/>
      <c r="C8" s="333"/>
      <c r="D8" s="333">
        <v>7</v>
      </c>
      <c r="E8" s="334">
        <v>10</v>
      </c>
      <c r="F8" s="335" t="str">
        <f>IF('0.役員名簿'!$B$7="","",VLOOKUP('0.役員名簿'!$B$7,'各番号（変更不可）'!$J$2:$K$41,2,FALSE))</f>
        <v/>
      </c>
      <c r="G8" s="335" t="s">
        <v>378</v>
      </c>
      <c r="H8" s="335" t="s">
        <v>385</v>
      </c>
      <c r="I8" s="336" t="s">
        <v>645</v>
      </c>
      <c r="J8" s="337" t="s">
        <v>417</v>
      </c>
      <c r="K8" s="337">
        <f>'7.バスケ〔一般男子〕'!B17</f>
        <v>0</v>
      </c>
      <c r="L8" s="337">
        <f>'7.バスケ〔一般男子〕'!C17</f>
        <v>0</v>
      </c>
      <c r="M8" s="337">
        <f>'7.バスケ〔一般男子〕'!D17</f>
        <v>0</v>
      </c>
      <c r="N8" s="338">
        <f>'7.バスケ〔一般男子〕'!E17</f>
        <v>0</v>
      </c>
      <c r="O8" s="337" t="str">
        <f>'7.バスケ〔一般男子〕'!F17</f>
        <v/>
      </c>
      <c r="P8" s="337">
        <f>'7.バスケ〔一般男子〕'!G17</f>
        <v>0</v>
      </c>
      <c r="Q8" s="337"/>
      <c r="R8" s="337"/>
      <c r="S8" s="339"/>
    </row>
    <row r="9" spans="1:19" x14ac:dyDescent="0.15">
      <c r="A9" s="324">
        <f t="shared" si="0"/>
        <v>100108</v>
      </c>
      <c r="B9" s="325"/>
      <c r="C9" s="325"/>
      <c r="D9" s="325">
        <v>8</v>
      </c>
      <c r="E9" s="326">
        <v>10</v>
      </c>
      <c r="F9" s="327" t="str">
        <f>IF('0.役員名簿'!$B$7="","",VLOOKUP('0.役員名簿'!$B$7,'各番号（変更不可）'!$J$2:$K$41,2,FALSE))</f>
        <v/>
      </c>
      <c r="G9" s="327" t="s">
        <v>378</v>
      </c>
      <c r="H9" s="327" t="s">
        <v>386</v>
      </c>
      <c r="I9" s="328" t="s">
        <v>645</v>
      </c>
      <c r="J9" s="329" t="s">
        <v>417</v>
      </c>
      <c r="K9" s="329">
        <f>'7.バスケ〔一般男子〕'!B18</f>
        <v>0</v>
      </c>
      <c r="L9" s="329">
        <f>'7.バスケ〔一般男子〕'!C18</f>
        <v>0</v>
      </c>
      <c r="M9" s="329">
        <f>'7.バスケ〔一般男子〕'!D18</f>
        <v>0</v>
      </c>
      <c r="N9" s="330">
        <f>'7.バスケ〔一般男子〕'!E18</f>
        <v>0</v>
      </c>
      <c r="O9" s="329" t="str">
        <f>'7.バスケ〔一般男子〕'!F18</f>
        <v/>
      </c>
      <c r="P9" s="329">
        <f>'7.バスケ〔一般男子〕'!G18</f>
        <v>0</v>
      </c>
      <c r="Q9" s="329"/>
      <c r="R9" s="329"/>
      <c r="S9" s="331"/>
    </row>
    <row r="10" spans="1:19" x14ac:dyDescent="0.15">
      <c r="A10" s="332">
        <f t="shared" si="0"/>
        <v>100109</v>
      </c>
      <c r="B10" s="333"/>
      <c r="C10" s="333"/>
      <c r="D10" s="333">
        <v>9</v>
      </c>
      <c r="E10" s="334">
        <v>10</v>
      </c>
      <c r="F10" s="335" t="str">
        <f>IF('0.役員名簿'!$B$7="","",VLOOKUP('0.役員名簿'!$B$7,'各番号（変更不可）'!$J$2:$K$41,2,FALSE))</f>
        <v/>
      </c>
      <c r="G10" s="335" t="s">
        <v>378</v>
      </c>
      <c r="H10" s="335" t="s">
        <v>387</v>
      </c>
      <c r="I10" s="336" t="s">
        <v>645</v>
      </c>
      <c r="J10" s="337" t="s">
        <v>417</v>
      </c>
      <c r="K10" s="337">
        <f>'7.バスケ〔一般男子〕'!B19</f>
        <v>0</v>
      </c>
      <c r="L10" s="337">
        <f>'7.バスケ〔一般男子〕'!C19</f>
        <v>0</v>
      </c>
      <c r="M10" s="337">
        <f>'7.バスケ〔一般男子〕'!D19</f>
        <v>0</v>
      </c>
      <c r="N10" s="338">
        <f>'7.バスケ〔一般男子〕'!E19</f>
        <v>0</v>
      </c>
      <c r="O10" s="337" t="str">
        <f>'7.バスケ〔一般男子〕'!F19</f>
        <v/>
      </c>
      <c r="P10" s="337">
        <f>'7.バスケ〔一般男子〕'!G19</f>
        <v>0</v>
      </c>
      <c r="Q10" s="337"/>
      <c r="R10" s="337"/>
      <c r="S10" s="339"/>
    </row>
    <row r="11" spans="1:19" x14ac:dyDescent="0.15">
      <c r="A11" s="324">
        <f t="shared" si="0"/>
        <v>100110</v>
      </c>
      <c r="B11" s="325"/>
      <c r="C11" s="325"/>
      <c r="D11" s="325">
        <v>10</v>
      </c>
      <c r="E11" s="326">
        <v>10</v>
      </c>
      <c r="F11" s="327" t="str">
        <f>IF('0.役員名簿'!$B$7="","",VLOOKUP('0.役員名簿'!$B$7,'各番号（変更不可）'!$J$2:$K$41,2,FALSE))</f>
        <v/>
      </c>
      <c r="G11" s="327" t="s">
        <v>378</v>
      </c>
      <c r="H11" s="327" t="s">
        <v>388</v>
      </c>
      <c r="I11" s="328" t="s">
        <v>645</v>
      </c>
      <c r="J11" s="329" t="s">
        <v>417</v>
      </c>
      <c r="K11" s="329">
        <f>'7.バスケ〔一般男子〕'!B20</f>
        <v>0</v>
      </c>
      <c r="L11" s="329">
        <f>'7.バスケ〔一般男子〕'!C20</f>
        <v>0</v>
      </c>
      <c r="M11" s="329">
        <f>'7.バスケ〔一般男子〕'!D20</f>
        <v>0</v>
      </c>
      <c r="N11" s="330">
        <f>'7.バスケ〔一般男子〕'!E20</f>
        <v>0</v>
      </c>
      <c r="O11" s="329" t="str">
        <f>'7.バスケ〔一般男子〕'!F20</f>
        <v/>
      </c>
      <c r="P11" s="329">
        <f>'7.バスケ〔一般男子〕'!G20</f>
        <v>0</v>
      </c>
      <c r="Q11" s="329"/>
      <c r="R11" s="329"/>
      <c r="S11" s="331"/>
    </row>
    <row r="12" spans="1:19" x14ac:dyDescent="0.15">
      <c r="A12" s="332">
        <f t="shared" si="0"/>
        <v>100111</v>
      </c>
      <c r="B12" s="333"/>
      <c r="C12" s="333"/>
      <c r="D12" s="333">
        <v>11</v>
      </c>
      <c r="E12" s="334">
        <v>10</v>
      </c>
      <c r="F12" s="335" t="str">
        <f>IF('0.役員名簿'!$B$7="","",VLOOKUP('0.役員名簿'!$B$7,'各番号（変更不可）'!$J$2:$K$41,2,FALSE))</f>
        <v/>
      </c>
      <c r="G12" s="335" t="s">
        <v>378</v>
      </c>
      <c r="H12" s="335" t="s">
        <v>389</v>
      </c>
      <c r="I12" s="336" t="s">
        <v>645</v>
      </c>
      <c r="J12" s="337" t="s">
        <v>417</v>
      </c>
      <c r="K12" s="337">
        <f>'7.バスケ〔一般男子〕'!B21</f>
        <v>0</v>
      </c>
      <c r="L12" s="337">
        <f>'7.バスケ〔一般男子〕'!C21</f>
        <v>0</v>
      </c>
      <c r="M12" s="337">
        <f>'7.バスケ〔一般男子〕'!D21</f>
        <v>0</v>
      </c>
      <c r="N12" s="338">
        <f>'7.バスケ〔一般男子〕'!E21</f>
        <v>0</v>
      </c>
      <c r="O12" s="337" t="str">
        <f>'7.バスケ〔一般男子〕'!F21</f>
        <v/>
      </c>
      <c r="P12" s="337">
        <f>'7.バスケ〔一般男子〕'!G21</f>
        <v>0</v>
      </c>
      <c r="Q12" s="337"/>
      <c r="R12" s="337"/>
      <c r="S12" s="339"/>
    </row>
    <row r="13" spans="1:19" x14ac:dyDescent="0.15">
      <c r="A13" s="324">
        <f t="shared" si="0"/>
        <v>100112</v>
      </c>
      <c r="B13" s="325"/>
      <c r="C13" s="325"/>
      <c r="D13" s="325">
        <v>12</v>
      </c>
      <c r="E13" s="326">
        <v>10</v>
      </c>
      <c r="F13" s="327" t="str">
        <f>IF('0.役員名簿'!$B$7="","",VLOOKUP('0.役員名簿'!$B$7,'各番号（変更不可）'!$J$2:$K$41,2,FALSE))</f>
        <v/>
      </c>
      <c r="G13" s="327" t="s">
        <v>378</v>
      </c>
      <c r="H13" s="327" t="s">
        <v>390</v>
      </c>
      <c r="I13" s="328" t="s">
        <v>645</v>
      </c>
      <c r="J13" s="329" t="s">
        <v>417</v>
      </c>
      <c r="K13" s="329">
        <f>'7.バスケ〔一般男子〕'!B22</f>
        <v>0</v>
      </c>
      <c r="L13" s="329">
        <f>'7.バスケ〔一般男子〕'!C22</f>
        <v>0</v>
      </c>
      <c r="M13" s="329">
        <f>'7.バスケ〔一般男子〕'!D22</f>
        <v>0</v>
      </c>
      <c r="N13" s="330">
        <f>'7.バスケ〔一般男子〕'!E22</f>
        <v>0</v>
      </c>
      <c r="O13" s="329" t="str">
        <f>'7.バスケ〔一般男子〕'!F22</f>
        <v/>
      </c>
      <c r="P13" s="329">
        <f>'7.バスケ〔一般男子〕'!G22</f>
        <v>0</v>
      </c>
      <c r="Q13" s="329"/>
      <c r="R13" s="329"/>
      <c r="S13" s="331"/>
    </row>
    <row r="14" spans="1:19" x14ac:dyDescent="0.15">
      <c r="A14" s="332">
        <f t="shared" si="0"/>
        <v>100113</v>
      </c>
      <c r="B14" s="333"/>
      <c r="C14" s="333"/>
      <c r="D14" s="333">
        <v>13</v>
      </c>
      <c r="E14" s="334">
        <v>10</v>
      </c>
      <c r="F14" s="335" t="str">
        <f>IF('0.役員名簿'!$B$7="","",VLOOKUP('0.役員名簿'!$B$7,'各番号（変更不可）'!$J$2:$K$41,2,FALSE))</f>
        <v/>
      </c>
      <c r="G14" s="335" t="s">
        <v>378</v>
      </c>
      <c r="H14" s="335" t="s">
        <v>391</v>
      </c>
      <c r="I14" s="336" t="s">
        <v>645</v>
      </c>
      <c r="J14" s="337" t="s">
        <v>417</v>
      </c>
      <c r="K14" s="337">
        <f>'7.バスケ〔一般男子〕'!B23</f>
        <v>0</v>
      </c>
      <c r="L14" s="337">
        <f>'7.バスケ〔一般男子〕'!C23</f>
        <v>0</v>
      </c>
      <c r="M14" s="337">
        <f>'7.バスケ〔一般男子〕'!D23</f>
        <v>0</v>
      </c>
      <c r="N14" s="338">
        <f>'7.バスケ〔一般男子〕'!E23</f>
        <v>0</v>
      </c>
      <c r="O14" s="337" t="str">
        <f>'7.バスケ〔一般男子〕'!F23</f>
        <v/>
      </c>
      <c r="P14" s="337">
        <f>'7.バスケ〔一般男子〕'!G23</f>
        <v>0</v>
      </c>
      <c r="Q14" s="337"/>
      <c r="R14" s="337"/>
      <c r="S14" s="339"/>
    </row>
    <row r="15" spans="1:19" x14ac:dyDescent="0.15">
      <c r="A15" s="324">
        <f t="shared" si="0"/>
        <v>100114</v>
      </c>
      <c r="B15" s="325"/>
      <c r="C15" s="325"/>
      <c r="D15" s="325">
        <v>14</v>
      </c>
      <c r="E15" s="326">
        <v>10</v>
      </c>
      <c r="F15" s="327" t="str">
        <f>IF('0.役員名簿'!$B$7="","",VLOOKUP('0.役員名簿'!$B$7,'各番号（変更不可）'!$J$2:$K$41,2,FALSE))</f>
        <v/>
      </c>
      <c r="G15" s="327" t="s">
        <v>378</v>
      </c>
      <c r="H15" s="327" t="s">
        <v>392</v>
      </c>
      <c r="I15" s="328" t="s">
        <v>645</v>
      </c>
      <c r="J15" s="329" t="s">
        <v>418</v>
      </c>
      <c r="K15" s="329"/>
      <c r="L15" s="329">
        <f>'7.バスケ〔一般男子〕'!C24</f>
        <v>0</v>
      </c>
      <c r="M15" s="329"/>
      <c r="N15" s="330">
        <f>'7.バスケ〔一般男子〕'!E24</f>
        <v>0</v>
      </c>
      <c r="O15" s="329" t="str">
        <f>'7.バスケ〔一般男子〕'!F24</f>
        <v/>
      </c>
      <c r="P15" s="329">
        <f>'7.バスケ〔一般男子〕'!G24</f>
        <v>0</v>
      </c>
      <c r="Q15" s="329"/>
      <c r="R15" s="329"/>
      <c r="S15" s="331"/>
    </row>
    <row r="16" spans="1:19" x14ac:dyDescent="0.15">
      <c r="A16" s="332">
        <f t="shared" si="0"/>
        <v>100115</v>
      </c>
      <c r="B16" s="333"/>
      <c r="C16" s="333"/>
      <c r="D16" s="333">
        <v>15</v>
      </c>
      <c r="E16" s="334">
        <v>10</v>
      </c>
      <c r="F16" s="335" t="str">
        <f>IF('0.役員名簿'!$B$7="","",VLOOKUP('0.役員名簿'!$B$7,'各番号（変更不可）'!$J$2:$K$41,2,FALSE))</f>
        <v/>
      </c>
      <c r="G16" s="335" t="s">
        <v>378</v>
      </c>
      <c r="H16" s="335" t="s">
        <v>393</v>
      </c>
      <c r="I16" s="336" t="s">
        <v>645</v>
      </c>
      <c r="J16" s="337" t="s">
        <v>644</v>
      </c>
      <c r="K16" s="337"/>
      <c r="L16" s="337">
        <f>'7.バスケ〔一般男子〕'!C25</f>
        <v>0</v>
      </c>
      <c r="M16" s="337"/>
      <c r="N16" s="338">
        <f>'7.バスケ〔一般男子〕'!E25</f>
        <v>0</v>
      </c>
      <c r="O16" s="337" t="str">
        <f>'7.バスケ〔一般男子〕'!F25</f>
        <v/>
      </c>
      <c r="P16" s="337">
        <f>'7.バスケ〔一般男子〕'!G25</f>
        <v>0</v>
      </c>
      <c r="Q16" s="337"/>
      <c r="R16" s="337"/>
      <c r="S16" s="339"/>
    </row>
    <row r="17" spans="1:19" x14ac:dyDescent="0.15">
      <c r="A17" s="324">
        <f t="shared" si="0"/>
        <v>100201</v>
      </c>
      <c r="B17" s="325"/>
      <c r="C17" s="325"/>
      <c r="D17" s="325">
        <v>16</v>
      </c>
      <c r="E17" s="326">
        <v>10</v>
      </c>
      <c r="F17" s="327" t="str">
        <f>IF('0.役員名簿'!$B$7="","",VLOOKUP('0.役員名簿'!$B$7,'各番号（変更不可）'!$J$2:$K$41,2,FALSE))</f>
        <v/>
      </c>
      <c r="G17" s="327" t="s">
        <v>394</v>
      </c>
      <c r="H17" s="327" t="s">
        <v>379</v>
      </c>
      <c r="I17" s="328" t="s">
        <v>646</v>
      </c>
      <c r="J17" s="329" t="s">
        <v>416</v>
      </c>
      <c r="K17" s="329"/>
      <c r="L17" s="329">
        <f>'8.バスケ〔一般女子〕'!C11</f>
        <v>0</v>
      </c>
      <c r="M17" s="329"/>
      <c r="N17" s="330">
        <f>'8.バスケ〔一般女子〕'!E11</f>
        <v>0</v>
      </c>
      <c r="O17" s="329" t="str">
        <f>'8.バスケ〔一般女子〕'!F11</f>
        <v/>
      </c>
      <c r="P17" s="329">
        <f>'8.バスケ〔一般女子〕'!G11</f>
        <v>0</v>
      </c>
      <c r="Q17" s="329"/>
      <c r="R17" s="329"/>
      <c r="S17" s="331"/>
    </row>
    <row r="18" spans="1:19" x14ac:dyDescent="0.15">
      <c r="A18" s="332">
        <f t="shared" si="0"/>
        <v>100202</v>
      </c>
      <c r="B18" s="333"/>
      <c r="C18" s="333"/>
      <c r="D18" s="333">
        <v>17</v>
      </c>
      <c r="E18" s="334">
        <v>10</v>
      </c>
      <c r="F18" s="335" t="str">
        <f>IF('0.役員名簿'!$B$7="","",VLOOKUP('0.役員名簿'!$B$7,'各番号（変更不可）'!$J$2:$K$41,2,FALSE))</f>
        <v/>
      </c>
      <c r="G18" s="335" t="s">
        <v>394</v>
      </c>
      <c r="H18" s="335" t="s">
        <v>394</v>
      </c>
      <c r="I18" s="336" t="s">
        <v>646</v>
      </c>
      <c r="J18" s="337" t="s">
        <v>417</v>
      </c>
      <c r="K18" s="337">
        <f>'8.バスケ〔一般女子〕'!B12</f>
        <v>0</v>
      </c>
      <c r="L18" s="337">
        <f>'8.バスケ〔一般女子〕'!C12</f>
        <v>0</v>
      </c>
      <c r="M18" s="337">
        <f>'8.バスケ〔一般女子〕'!D12</f>
        <v>0</v>
      </c>
      <c r="N18" s="338">
        <f>'8.バスケ〔一般女子〕'!E12</f>
        <v>0</v>
      </c>
      <c r="O18" s="337" t="str">
        <f>'8.バスケ〔一般女子〕'!F12</f>
        <v/>
      </c>
      <c r="P18" s="337">
        <f>'8.バスケ〔一般女子〕'!G12</f>
        <v>0</v>
      </c>
      <c r="Q18" s="337"/>
      <c r="R18" s="337"/>
      <c r="S18" s="339"/>
    </row>
    <row r="19" spans="1:19" x14ac:dyDescent="0.15">
      <c r="A19" s="324">
        <f t="shared" si="0"/>
        <v>100203</v>
      </c>
      <c r="B19" s="325"/>
      <c r="C19" s="325"/>
      <c r="D19" s="325">
        <v>18</v>
      </c>
      <c r="E19" s="326">
        <v>10</v>
      </c>
      <c r="F19" s="327" t="str">
        <f>IF('0.役員名簿'!$B$7="","",VLOOKUP('0.役員名簿'!$B$7,'各番号（変更不可）'!$J$2:$K$41,2,FALSE))</f>
        <v/>
      </c>
      <c r="G19" s="327" t="s">
        <v>380</v>
      </c>
      <c r="H19" s="327" t="s">
        <v>381</v>
      </c>
      <c r="I19" s="328" t="s">
        <v>646</v>
      </c>
      <c r="J19" s="329" t="s">
        <v>417</v>
      </c>
      <c r="K19" s="329">
        <f>'8.バスケ〔一般女子〕'!B13</f>
        <v>0</v>
      </c>
      <c r="L19" s="329">
        <f>'8.バスケ〔一般女子〕'!C13</f>
        <v>0</v>
      </c>
      <c r="M19" s="329">
        <f>'8.バスケ〔一般女子〕'!D13</f>
        <v>0</v>
      </c>
      <c r="N19" s="330">
        <f>'8.バスケ〔一般女子〕'!E13</f>
        <v>0</v>
      </c>
      <c r="O19" s="329" t="str">
        <f>'8.バスケ〔一般女子〕'!F13</f>
        <v/>
      </c>
      <c r="P19" s="329">
        <f>'8.バスケ〔一般女子〕'!G13</f>
        <v>0</v>
      </c>
      <c r="Q19" s="329"/>
      <c r="R19" s="329"/>
      <c r="S19" s="331"/>
    </row>
    <row r="20" spans="1:19" x14ac:dyDescent="0.15">
      <c r="A20" s="332">
        <f t="shared" si="0"/>
        <v>100204</v>
      </c>
      <c r="B20" s="333"/>
      <c r="C20" s="333"/>
      <c r="D20" s="333">
        <v>19</v>
      </c>
      <c r="E20" s="334">
        <v>10</v>
      </c>
      <c r="F20" s="335" t="str">
        <f>IF('0.役員名簿'!$B$7="","",VLOOKUP('0.役員名簿'!$B$7,'各番号（変更不可）'!$J$2:$K$41,2,FALSE))</f>
        <v/>
      </c>
      <c r="G20" s="335" t="s">
        <v>380</v>
      </c>
      <c r="H20" s="335" t="s">
        <v>382</v>
      </c>
      <c r="I20" s="336" t="s">
        <v>646</v>
      </c>
      <c r="J20" s="337" t="s">
        <v>417</v>
      </c>
      <c r="K20" s="337">
        <f>'8.バスケ〔一般女子〕'!B14</f>
        <v>0</v>
      </c>
      <c r="L20" s="337">
        <f>'8.バスケ〔一般女子〕'!C14</f>
        <v>0</v>
      </c>
      <c r="M20" s="337">
        <f>'8.バスケ〔一般女子〕'!D14</f>
        <v>0</v>
      </c>
      <c r="N20" s="338">
        <f>'8.バスケ〔一般女子〕'!E14</f>
        <v>0</v>
      </c>
      <c r="O20" s="337" t="str">
        <f>'8.バスケ〔一般女子〕'!F14</f>
        <v/>
      </c>
      <c r="P20" s="337">
        <f>'8.バスケ〔一般女子〕'!G14</f>
        <v>0</v>
      </c>
      <c r="Q20" s="337"/>
      <c r="R20" s="337"/>
      <c r="S20" s="339"/>
    </row>
    <row r="21" spans="1:19" x14ac:dyDescent="0.15">
      <c r="A21" s="324">
        <f t="shared" si="0"/>
        <v>100205</v>
      </c>
      <c r="B21" s="325"/>
      <c r="C21" s="325"/>
      <c r="D21" s="325">
        <v>20</v>
      </c>
      <c r="E21" s="326">
        <v>10</v>
      </c>
      <c r="F21" s="327" t="str">
        <f>IF('0.役員名簿'!$B$7="","",VLOOKUP('0.役員名簿'!$B$7,'各番号（変更不可）'!$J$2:$K$41,2,FALSE))</f>
        <v/>
      </c>
      <c r="G21" s="327" t="s">
        <v>380</v>
      </c>
      <c r="H21" s="327" t="s">
        <v>383</v>
      </c>
      <c r="I21" s="328" t="s">
        <v>646</v>
      </c>
      <c r="J21" s="329" t="s">
        <v>417</v>
      </c>
      <c r="K21" s="329">
        <f>'8.バスケ〔一般女子〕'!B15</f>
        <v>0</v>
      </c>
      <c r="L21" s="329">
        <f>'8.バスケ〔一般女子〕'!C15</f>
        <v>0</v>
      </c>
      <c r="M21" s="329">
        <f>'8.バスケ〔一般女子〕'!D15</f>
        <v>0</v>
      </c>
      <c r="N21" s="330">
        <f>'8.バスケ〔一般女子〕'!E15</f>
        <v>0</v>
      </c>
      <c r="O21" s="329" t="str">
        <f>'8.バスケ〔一般女子〕'!F15</f>
        <v/>
      </c>
      <c r="P21" s="329">
        <f>'8.バスケ〔一般女子〕'!G15</f>
        <v>0</v>
      </c>
      <c r="Q21" s="329"/>
      <c r="R21" s="329"/>
      <c r="S21" s="331"/>
    </row>
    <row r="22" spans="1:19" x14ac:dyDescent="0.15">
      <c r="A22" s="332">
        <f t="shared" si="0"/>
        <v>100206</v>
      </c>
      <c r="B22" s="333"/>
      <c r="C22" s="333"/>
      <c r="D22" s="333">
        <v>21</v>
      </c>
      <c r="E22" s="334">
        <v>10</v>
      </c>
      <c r="F22" s="335" t="str">
        <f>IF('0.役員名簿'!$B$7="","",VLOOKUP('0.役員名簿'!$B$7,'各番号（変更不可）'!$J$2:$K$41,2,FALSE))</f>
        <v/>
      </c>
      <c r="G22" s="335" t="s">
        <v>380</v>
      </c>
      <c r="H22" s="335" t="s">
        <v>384</v>
      </c>
      <c r="I22" s="336" t="s">
        <v>646</v>
      </c>
      <c r="J22" s="337" t="s">
        <v>417</v>
      </c>
      <c r="K22" s="337">
        <f>'8.バスケ〔一般女子〕'!B16</f>
        <v>0</v>
      </c>
      <c r="L22" s="337">
        <f>'8.バスケ〔一般女子〕'!C16</f>
        <v>0</v>
      </c>
      <c r="M22" s="337">
        <f>'8.バスケ〔一般女子〕'!D16</f>
        <v>0</v>
      </c>
      <c r="N22" s="338">
        <f>'8.バスケ〔一般女子〕'!E16</f>
        <v>0</v>
      </c>
      <c r="O22" s="337" t="str">
        <f>'8.バスケ〔一般女子〕'!F16</f>
        <v/>
      </c>
      <c r="P22" s="337">
        <f>'8.バスケ〔一般女子〕'!G16</f>
        <v>0</v>
      </c>
      <c r="Q22" s="337"/>
      <c r="R22" s="337"/>
      <c r="S22" s="339"/>
    </row>
    <row r="23" spans="1:19" x14ac:dyDescent="0.15">
      <c r="A23" s="324">
        <f t="shared" si="0"/>
        <v>100207</v>
      </c>
      <c r="B23" s="325"/>
      <c r="C23" s="325"/>
      <c r="D23" s="325">
        <v>22</v>
      </c>
      <c r="E23" s="326">
        <v>10</v>
      </c>
      <c r="F23" s="327" t="str">
        <f>IF('0.役員名簿'!$B$7="","",VLOOKUP('0.役員名簿'!$B$7,'各番号（変更不可）'!$J$2:$K$41,2,FALSE))</f>
        <v/>
      </c>
      <c r="G23" s="327" t="s">
        <v>380</v>
      </c>
      <c r="H23" s="327" t="s">
        <v>385</v>
      </c>
      <c r="I23" s="328" t="s">
        <v>646</v>
      </c>
      <c r="J23" s="329" t="s">
        <v>417</v>
      </c>
      <c r="K23" s="329">
        <f>'8.バスケ〔一般女子〕'!B17</f>
        <v>0</v>
      </c>
      <c r="L23" s="329">
        <f>'8.バスケ〔一般女子〕'!C17</f>
        <v>0</v>
      </c>
      <c r="M23" s="329">
        <f>'8.バスケ〔一般女子〕'!D17</f>
        <v>0</v>
      </c>
      <c r="N23" s="330">
        <f>'8.バスケ〔一般女子〕'!E17</f>
        <v>0</v>
      </c>
      <c r="O23" s="329" t="str">
        <f>'8.バスケ〔一般女子〕'!F17</f>
        <v/>
      </c>
      <c r="P23" s="329">
        <f>'8.バスケ〔一般女子〕'!G17</f>
        <v>0</v>
      </c>
      <c r="Q23" s="329"/>
      <c r="R23" s="329"/>
      <c r="S23" s="331"/>
    </row>
    <row r="24" spans="1:19" x14ac:dyDescent="0.15">
      <c r="A24" s="332">
        <f t="shared" si="0"/>
        <v>100208</v>
      </c>
      <c r="B24" s="333"/>
      <c r="C24" s="333"/>
      <c r="D24" s="333">
        <v>23</v>
      </c>
      <c r="E24" s="334">
        <v>10</v>
      </c>
      <c r="F24" s="335" t="str">
        <f>IF('0.役員名簿'!$B$7="","",VLOOKUP('0.役員名簿'!$B$7,'各番号（変更不可）'!$J$2:$K$41,2,FALSE))</f>
        <v/>
      </c>
      <c r="G24" s="335" t="s">
        <v>380</v>
      </c>
      <c r="H24" s="335" t="s">
        <v>386</v>
      </c>
      <c r="I24" s="336" t="s">
        <v>646</v>
      </c>
      <c r="J24" s="337" t="s">
        <v>417</v>
      </c>
      <c r="K24" s="337">
        <f>'8.バスケ〔一般女子〕'!B18</f>
        <v>0</v>
      </c>
      <c r="L24" s="337">
        <f>'8.バスケ〔一般女子〕'!C18</f>
        <v>0</v>
      </c>
      <c r="M24" s="337">
        <f>'8.バスケ〔一般女子〕'!D18</f>
        <v>0</v>
      </c>
      <c r="N24" s="338">
        <f>'8.バスケ〔一般女子〕'!E18</f>
        <v>0</v>
      </c>
      <c r="O24" s="337" t="str">
        <f>'8.バスケ〔一般女子〕'!F18</f>
        <v/>
      </c>
      <c r="P24" s="337">
        <f>'8.バスケ〔一般女子〕'!G18</f>
        <v>0</v>
      </c>
      <c r="Q24" s="337"/>
      <c r="R24" s="337"/>
      <c r="S24" s="339"/>
    </row>
    <row r="25" spans="1:19" x14ac:dyDescent="0.15">
      <c r="A25" s="324">
        <f t="shared" si="0"/>
        <v>100209</v>
      </c>
      <c r="B25" s="325"/>
      <c r="C25" s="325"/>
      <c r="D25" s="325">
        <v>24</v>
      </c>
      <c r="E25" s="326">
        <v>10</v>
      </c>
      <c r="F25" s="327" t="str">
        <f>IF('0.役員名簿'!$B$7="","",VLOOKUP('0.役員名簿'!$B$7,'各番号（変更不可）'!$J$2:$K$41,2,FALSE))</f>
        <v/>
      </c>
      <c r="G25" s="327" t="s">
        <v>380</v>
      </c>
      <c r="H25" s="327" t="s">
        <v>387</v>
      </c>
      <c r="I25" s="328" t="s">
        <v>646</v>
      </c>
      <c r="J25" s="329" t="s">
        <v>417</v>
      </c>
      <c r="K25" s="329">
        <f>'8.バスケ〔一般女子〕'!B19</f>
        <v>0</v>
      </c>
      <c r="L25" s="329">
        <f>'8.バスケ〔一般女子〕'!C19</f>
        <v>0</v>
      </c>
      <c r="M25" s="329">
        <f>'8.バスケ〔一般女子〕'!D19</f>
        <v>0</v>
      </c>
      <c r="N25" s="330">
        <f>'8.バスケ〔一般女子〕'!E19</f>
        <v>0</v>
      </c>
      <c r="O25" s="329" t="str">
        <f>'8.バスケ〔一般女子〕'!F19</f>
        <v/>
      </c>
      <c r="P25" s="329">
        <f>'8.バスケ〔一般女子〕'!G19</f>
        <v>0</v>
      </c>
      <c r="Q25" s="329"/>
      <c r="R25" s="329"/>
      <c r="S25" s="331"/>
    </row>
    <row r="26" spans="1:19" x14ac:dyDescent="0.15">
      <c r="A26" s="332">
        <f t="shared" si="0"/>
        <v>100210</v>
      </c>
      <c r="B26" s="333"/>
      <c r="C26" s="333"/>
      <c r="D26" s="333">
        <v>25</v>
      </c>
      <c r="E26" s="334">
        <v>10</v>
      </c>
      <c r="F26" s="335" t="str">
        <f>IF('0.役員名簿'!$B$7="","",VLOOKUP('0.役員名簿'!$B$7,'各番号（変更不可）'!$J$2:$K$41,2,FALSE))</f>
        <v/>
      </c>
      <c r="G26" s="335" t="s">
        <v>380</v>
      </c>
      <c r="H26" s="335" t="s">
        <v>388</v>
      </c>
      <c r="I26" s="336" t="s">
        <v>646</v>
      </c>
      <c r="J26" s="337" t="s">
        <v>417</v>
      </c>
      <c r="K26" s="337">
        <f>'8.バスケ〔一般女子〕'!B20</f>
        <v>0</v>
      </c>
      <c r="L26" s="337">
        <f>'8.バスケ〔一般女子〕'!C20</f>
        <v>0</v>
      </c>
      <c r="M26" s="337">
        <f>'8.バスケ〔一般女子〕'!D20</f>
        <v>0</v>
      </c>
      <c r="N26" s="338">
        <f>'8.バスケ〔一般女子〕'!E20</f>
        <v>0</v>
      </c>
      <c r="O26" s="337" t="str">
        <f>'8.バスケ〔一般女子〕'!F20</f>
        <v/>
      </c>
      <c r="P26" s="337">
        <f>'8.バスケ〔一般女子〕'!G20</f>
        <v>0</v>
      </c>
      <c r="Q26" s="337"/>
      <c r="R26" s="337"/>
      <c r="S26" s="339"/>
    </row>
    <row r="27" spans="1:19" x14ac:dyDescent="0.15">
      <c r="A27" s="324">
        <f t="shared" si="0"/>
        <v>100211</v>
      </c>
      <c r="B27" s="325"/>
      <c r="C27" s="325"/>
      <c r="D27" s="325">
        <v>26</v>
      </c>
      <c r="E27" s="326">
        <v>10</v>
      </c>
      <c r="F27" s="327" t="str">
        <f>IF('0.役員名簿'!$B$7="","",VLOOKUP('0.役員名簿'!$B$7,'各番号（変更不可）'!$J$2:$K$41,2,FALSE))</f>
        <v/>
      </c>
      <c r="G27" s="327" t="s">
        <v>380</v>
      </c>
      <c r="H27" s="327" t="s">
        <v>389</v>
      </c>
      <c r="I27" s="328" t="s">
        <v>646</v>
      </c>
      <c r="J27" s="329" t="s">
        <v>417</v>
      </c>
      <c r="K27" s="329">
        <f>'8.バスケ〔一般女子〕'!B21</f>
        <v>0</v>
      </c>
      <c r="L27" s="329">
        <f>'8.バスケ〔一般女子〕'!C21</f>
        <v>0</v>
      </c>
      <c r="M27" s="329">
        <f>'8.バスケ〔一般女子〕'!D21</f>
        <v>0</v>
      </c>
      <c r="N27" s="330">
        <f>'8.バスケ〔一般女子〕'!E21</f>
        <v>0</v>
      </c>
      <c r="O27" s="329" t="str">
        <f>'8.バスケ〔一般女子〕'!F21</f>
        <v/>
      </c>
      <c r="P27" s="329">
        <f>'8.バスケ〔一般女子〕'!G21</f>
        <v>0</v>
      </c>
      <c r="Q27" s="329"/>
      <c r="R27" s="329"/>
      <c r="S27" s="331"/>
    </row>
    <row r="28" spans="1:19" x14ac:dyDescent="0.15">
      <c r="A28" s="332">
        <f t="shared" si="0"/>
        <v>100212</v>
      </c>
      <c r="B28" s="333"/>
      <c r="C28" s="333"/>
      <c r="D28" s="333">
        <v>27</v>
      </c>
      <c r="E28" s="334">
        <v>10</v>
      </c>
      <c r="F28" s="335" t="str">
        <f>IF('0.役員名簿'!$B$7="","",VLOOKUP('0.役員名簿'!$B$7,'各番号（変更不可）'!$J$2:$K$41,2,FALSE))</f>
        <v/>
      </c>
      <c r="G28" s="335" t="s">
        <v>380</v>
      </c>
      <c r="H28" s="335" t="s">
        <v>390</v>
      </c>
      <c r="I28" s="336" t="s">
        <v>646</v>
      </c>
      <c r="J28" s="337" t="s">
        <v>417</v>
      </c>
      <c r="K28" s="337">
        <f>'8.バスケ〔一般女子〕'!B22</f>
        <v>0</v>
      </c>
      <c r="L28" s="337">
        <f>'8.バスケ〔一般女子〕'!C22</f>
        <v>0</v>
      </c>
      <c r="M28" s="337">
        <f>'8.バスケ〔一般女子〕'!D22</f>
        <v>0</v>
      </c>
      <c r="N28" s="338">
        <f>'8.バスケ〔一般女子〕'!E22</f>
        <v>0</v>
      </c>
      <c r="O28" s="337" t="str">
        <f>'8.バスケ〔一般女子〕'!F22</f>
        <v/>
      </c>
      <c r="P28" s="337">
        <f>'8.バスケ〔一般女子〕'!G22</f>
        <v>0</v>
      </c>
      <c r="Q28" s="337"/>
      <c r="R28" s="337"/>
      <c r="S28" s="339"/>
    </row>
    <row r="29" spans="1:19" x14ac:dyDescent="0.15">
      <c r="A29" s="324">
        <f t="shared" si="0"/>
        <v>100213</v>
      </c>
      <c r="B29" s="325"/>
      <c r="C29" s="325"/>
      <c r="D29" s="325">
        <v>28</v>
      </c>
      <c r="E29" s="326">
        <v>10</v>
      </c>
      <c r="F29" s="327" t="str">
        <f>IF('0.役員名簿'!$B$7="","",VLOOKUP('0.役員名簿'!$B$7,'各番号（変更不可）'!$J$2:$K$41,2,FALSE))</f>
        <v/>
      </c>
      <c r="G29" s="327" t="s">
        <v>380</v>
      </c>
      <c r="H29" s="327" t="s">
        <v>391</v>
      </c>
      <c r="I29" s="328" t="s">
        <v>646</v>
      </c>
      <c r="J29" s="329" t="s">
        <v>417</v>
      </c>
      <c r="K29" s="329">
        <f>'8.バスケ〔一般女子〕'!B23</f>
        <v>0</v>
      </c>
      <c r="L29" s="329">
        <f>'8.バスケ〔一般女子〕'!C23</f>
        <v>0</v>
      </c>
      <c r="M29" s="329">
        <f>'8.バスケ〔一般女子〕'!D23</f>
        <v>0</v>
      </c>
      <c r="N29" s="330">
        <f>'8.バスケ〔一般女子〕'!E23</f>
        <v>0</v>
      </c>
      <c r="O29" s="329" t="str">
        <f>'8.バスケ〔一般女子〕'!F23</f>
        <v/>
      </c>
      <c r="P29" s="329">
        <f>'8.バスケ〔一般女子〕'!G23</f>
        <v>0</v>
      </c>
      <c r="Q29" s="329"/>
      <c r="R29" s="329"/>
      <c r="S29" s="331"/>
    </row>
    <row r="30" spans="1:19" x14ac:dyDescent="0.15">
      <c r="A30" s="332">
        <f t="shared" si="0"/>
        <v>100214</v>
      </c>
      <c r="B30" s="333"/>
      <c r="C30" s="333"/>
      <c r="D30" s="333">
        <v>29</v>
      </c>
      <c r="E30" s="334">
        <v>10</v>
      </c>
      <c r="F30" s="335" t="str">
        <f>IF('0.役員名簿'!$B$7="","",VLOOKUP('0.役員名簿'!$B$7,'各番号（変更不可）'!$J$2:$K$41,2,FALSE))</f>
        <v/>
      </c>
      <c r="G30" s="335" t="s">
        <v>380</v>
      </c>
      <c r="H30" s="335" t="s">
        <v>392</v>
      </c>
      <c r="I30" s="336" t="s">
        <v>646</v>
      </c>
      <c r="J30" s="337" t="s">
        <v>418</v>
      </c>
      <c r="K30" s="337"/>
      <c r="L30" s="337">
        <f>'8.バスケ〔一般女子〕'!C24</f>
        <v>0</v>
      </c>
      <c r="M30" s="337"/>
      <c r="N30" s="338">
        <f>'8.バスケ〔一般女子〕'!E24</f>
        <v>0</v>
      </c>
      <c r="O30" s="337" t="str">
        <f>'8.バスケ〔一般女子〕'!F24</f>
        <v/>
      </c>
      <c r="P30" s="337">
        <f>'8.バスケ〔一般女子〕'!G24</f>
        <v>0</v>
      </c>
      <c r="Q30" s="337"/>
      <c r="R30" s="337"/>
      <c r="S30" s="339"/>
    </row>
    <row r="31" spans="1:19" x14ac:dyDescent="0.15">
      <c r="A31" s="324">
        <f t="shared" si="0"/>
        <v>100215</v>
      </c>
      <c r="B31" s="325"/>
      <c r="C31" s="325"/>
      <c r="D31" s="325">
        <v>30</v>
      </c>
      <c r="E31" s="326">
        <v>10</v>
      </c>
      <c r="F31" s="327" t="str">
        <f>IF('0.役員名簿'!$B$7="","",VLOOKUP('0.役員名簿'!$B$7,'各番号（変更不可）'!$J$2:$K$41,2,FALSE))</f>
        <v/>
      </c>
      <c r="G31" s="327" t="s">
        <v>380</v>
      </c>
      <c r="H31" s="327" t="s">
        <v>393</v>
      </c>
      <c r="I31" s="328" t="s">
        <v>646</v>
      </c>
      <c r="J31" s="329" t="s">
        <v>644</v>
      </c>
      <c r="K31" s="329"/>
      <c r="L31" s="329">
        <f>'8.バスケ〔一般女子〕'!C25</f>
        <v>0</v>
      </c>
      <c r="M31" s="329"/>
      <c r="N31" s="330">
        <f>'8.バスケ〔一般女子〕'!E25</f>
        <v>0</v>
      </c>
      <c r="O31" s="329" t="str">
        <f>'8.バスケ〔一般女子〕'!F25</f>
        <v/>
      </c>
      <c r="P31" s="329">
        <f>'8.バスケ〔一般女子〕'!G25</f>
        <v>0</v>
      </c>
      <c r="Q31" s="329"/>
      <c r="R31" s="329"/>
      <c r="S31" s="331"/>
    </row>
    <row r="32" spans="1:19" x14ac:dyDescent="0.15">
      <c r="A32" s="332">
        <f t="shared" si="0"/>
        <v>100301</v>
      </c>
      <c r="B32" s="333"/>
      <c r="C32" s="333"/>
      <c r="D32" s="333">
        <v>31</v>
      </c>
      <c r="E32" s="334">
        <v>10</v>
      </c>
      <c r="F32" s="335" t="str">
        <f>IF('0.役員名簿'!$B$7="","",VLOOKUP('0.役員名簿'!$B$7,'各番号（変更不可）'!$J$2:$K$41,2,FALSE))</f>
        <v/>
      </c>
      <c r="G32" s="335" t="s">
        <v>395</v>
      </c>
      <c r="H32" s="335" t="s">
        <v>379</v>
      </c>
      <c r="I32" s="336" t="s">
        <v>647</v>
      </c>
      <c r="J32" s="337" t="s">
        <v>416</v>
      </c>
      <c r="K32" s="337"/>
      <c r="L32" s="337">
        <f>'9.バスケ〔青年男子〕 '!C11</f>
        <v>0</v>
      </c>
      <c r="M32" s="337"/>
      <c r="N32" s="338">
        <f>'9.バスケ〔青年男子〕 '!E11</f>
        <v>0</v>
      </c>
      <c r="O32" s="337" t="str">
        <f>'9.バスケ〔青年男子〕 '!F11</f>
        <v/>
      </c>
      <c r="P32" s="337">
        <f>'9.バスケ〔青年男子〕 '!G11</f>
        <v>0</v>
      </c>
      <c r="Q32" s="337">
        <f>'9.バスケ〔青年男子〕 '!H11</f>
        <v>0</v>
      </c>
      <c r="R32" s="337"/>
      <c r="S32" s="339"/>
    </row>
    <row r="33" spans="1:19" x14ac:dyDescent="0.15">
      <c r="A33" s="324">
        <f t="shared" si="0"/>
        <v>100302</v>
      </c>
      <c r="B33" s="325"/>
      <c r="C33" s="325"/>
      <c r="D33" s="325">
        <v>32</v>
      </c>
      <c r="E33" s="326">
        <v>10</v>
      </c>
      <c r="F33" s="327" t="str">
        <f>IF('0.役員名簿'!$B$7="","",VLOOKUP('0.役員名簿'!$B$7,'各番号（変更不可）'!$J$2:$K$41,2,FALSE))</f>
        <v/>
      </c>
      <c r="G33" s="327" t="s">
        <v>395</v>
      </c>
      <c r="H33" s="327" t="s">
        <v>394</v>
      </c>
      <c r="I33" s="328" t="s">
        <v>647</v>
      </c>
      <c r="J33" s="329" t="s">
        <v>417</v>
      </c>
      <c r="K33" s="329">
        <f>'9.バスケ〔青年男子〕 '!B12</f>
        <v>0</v>
      </c>
      <c r="L33" s="329">
        <f>'9.バスケ〔青年男子〕 '!C12</f>
        <v>0</v>
      </c>
      <c r="M33" s="329">
        <f>'9.バスケ〔青年男子〕 '!D12</f>
        <v>0</v>
      </c>
      <c r="N33" s="330">
        <f>'9.バスケ〔青年男子〕 '!E12</f>
        <v>0</v>
      </c>
      <c r="O33" s="329" t="str">
        <f>'9.バスケ〔青年男子〕 '!F12</f>
        <v/>
      </c>
      <c r="P33" s="329">
        <f>'9.バスケ〔青年男子〕 '!G12</f>
        <v>0</v>
      </c>
      <c r="Q33" s="329">
        <f>'9.バスケ〔青年男子〕 '!H12</f>
        <v>0</v>
      </c>
      <c r="R33" s="329"/>
      <c r="S33" s="331"/>
    </row>
    <row r="34" spans="1:19" x14ac:dyDescent="0.15">
      <c r="A34" s="332">
        <f t="shared" si="0"/>
        <v>100303</v>
      </c>
      <c r="B34" s="333"/>
      <c r="C34" s="333"/>
      <c r="D34" s="333">
        <v>33</v>
      </c>
      <c r="E34" s="334">
        <v>10</v>
      </c>
      <c r="F34" s="335" t="str">
        <f>IF('0.役員名簿'!$B$7="","",VLOOKUP('0.役員名簿'!$B$7,'各番号（変更不可）'!$J$2:$K$41,2,FALSE))</f>
        <v/>
      </c>
      <c r="G34" s="335" t="s">
        <v>381</v>
      </c>
      <c r="H34" s="335" t="s">
        <v>381</v>
      </c>
      <c r="I34" s="336" t="s">
        <v>647</v>
      </c>
      <c r="J34" s="337" t="s">
        <v>417</v>
      </c>
      <c r="K34" s="337">
        <f>'9.バスケ〔青年男子〕 '!B13</f>
        <v>0</v>
      </c>
      <c r="L34" s="337">
        <f>'9.バスケ〔青年男子〕 '!C13</f>
        <v>0</v>
      </c>
      <c r="M34" s="337">
        <f>'9.バスケ〔青年男子〕 '!D13</f>
        <v>0</v>
      </c>
      <c r="N34" s="338">
        <f>'9.バスケ〔青年男子〕 '!E13</f>
        <v>0</v>
      </c>
      <c r="O34" s="337" t="str">
        <f>'9.バスケ〔青年男子〕 '!F13</f>
        <v/>
      </c>
      <c r="P34" s="337">
        <f>'9.バスケ〔青年男子〕 '!G13</f>
        <v>0</v>
      </c>
      <c r="Q34" s="337">
        <f>'9.バスケ〔青年男子〕 '!H13</f>
        <v>0</v>
      </c>
      <c r="R34" s="337"/>
      <c r="S34" s="339"/>
    </row>
    <row r="35" spans="1:19" x14ac:dyDescent="0.15">
      <c r="A35" s="324">
        <f t="shared" si="0"/>
        <v>100304</v>
      </c>
      <c r="B35" s="325"/>
      <c r="C35" s="325"/>
      <c r="D35" s="325">
        <v>34</v>
      </c>
      <c r="E35" s="326">
        <v>10</v>
      </c>
      <c r="F35" s="327" t="str">
        <f>IF('0.役員名簿'!$B$7="","",VLOOKUP('0.役員名簿'!$B$7,'各番号（変更不可）'!$J$2:$K$41,2,FALSE))</f>
        <v/>
      </c>
      <c r="G35" s="327" t="s">
        <v>381</v>
      </c>
      <c r="H35" s="327" t="s">
        <v>382</v>
      </c>
      <c r="I35" s="328" t="s">
        <v>647</v>
      </c>
      <c r="J35" s="329" t="s">
        <v>417</v>
      </c>
      <c r="K35" s="329">
        <f>'9.バスケ〔青年男子〕 '!B14</f>
        <v>0</v>
      </c>
      <c r="L35" s="329">
        <f>'9.バスケ〔青年男子〕 '!C14</f>
        <v>0</v>
      </c>
      <c r="M35" s="329">
        <f>'9.バスケ〔青年男子〕 '!D14</f>
        <v>0</v>
      </c>
      <c r="N35" s="330">
        <f>'9.バスケ〔青年男子〕 '!E14</f>
        <v>0</v>
      </c>
      <c r="O35" s="329" t="str">
        <f>'9.バスケ〔青年男子〕 '!F14</f>
        <v/>
      </c>
      <c r="P35" s="329">
        <f>'9.バスケ〔青年男子〕 '!G14</f>
        <v>0</v>
      </c>
      <c r="Q35" s="329">
        <f>'9.バスケ〔青年男子〕 '!H14</f>
        <v>0</v>
      </c>
      <c r="R35" s="329"/>
      <c r="S35" s="331"/>
    </row>
    <row r="36" spans="1:19" x14ac:dyDescent="0.15">
      <c r="A36" s="332">
        <f t="shared" si="0"/>
        <v>100305</v>
      </c>
      <c r="B36" s="333"/>
      <c r="C36" s="333"/>
      <c r="D36" s="333">
        <v>35</v>
      </c>
      <c r="E36" s="334">
        <v>10</v>
      </c>
      <c r="F36" s="335" t="str">
        <f>IF('0.役員名簿'!$B$7="","",VLOOKUP('0.役員名簿'!$B$7,'各番号（変更不可）'!$J$2:$K$41,2,FALSE))</f>
        <v/>
      </c>
      <c r="G36" s="335" t="s">
        <v>381</v>
      </c>
      <c r="H36" s="335" t="s">
        <v>383</v>
      </c>
      <c r="I36" s="336" t="s">
        <v>647</v>
      </c>
      <c r="J36" s="337" t="s">
        <v>417</v>
      </c>
      <c r="K36" s="337">
        <f>'9.バスケ〔青年男子〕 '!B15</f>
        <v>0</v>
      </c>
      <c r="L36" s="337">
        <f>'9.バスケ〔青年男子〕 '!C15</f>
        <v>0</v>
      </c>
      <c r="M36" s="337">
        <f>'9.バスケ〔青年男子〕 '!D15</f>
        <v>0</v>
      </c>
      <c r="N36" s="338">
        <f>'9.バスケ〔青年男子〕 '!E15</f>
        <v>0</v>
      </c>
      <c r="O36" s="337" t="str">
        <f>'9.バスケ〔青年男子〕 '!F15</f>
        <v/>
      </c>
      <c r="P36" s="337">
        <f>'9.バスケ〔青年男子〕 '!G15</f>
        <v>0</v>
      </c>
      <c r="Q36" s="337">
        <f>'9.バスケ〔青年男子〕 '!H15</f>
        <v>0</v>
      </c>
      <c r="R36" s="337"/>
      <c r="S36" s="339"/>
    </row>
    <row r="37" spans="1:19" x14ac:dyDescent="0.15">
      <c r="A37" s="324">
        <f t="shared" si="0"/>
        <v>100306</v>
      </c>
      <c r="B37" s="325"/>
      <c r="C37" s="325"/>
      <c r="D37" s="325">
        <v>36</v>
      </c>
      <c r="E37" s="326">
        <v>10</v>
      </c>
      <c r="F37" s="327" t="str">
        <f>IF('0.役員名簿'!$B$7="","",VLOOKUP('0.役員名簿'!$B$7,'各番号（変更不可）'!$J$2:$K$41,2,FALSE))</f>
        <v/>
      </c>
      <c r="G37" s="327" t="s">
        <v>381</v>
      </c>
      <c r="H37" s="327" t="s">
        <v>384</v>
      </c>
      <c r="I37" s="328" t="s">
        <v>647</v>
      </c>
      <c r="J37" s="329" t="s">
        <v>417</v>
      </c>
      <c r="K37" s="329">
        <f>'9.バスケ〔青年男子〕 '!B16</f>
        <v>0</v>
      </c>
      <c r="L37" s="329">
        <f>'9.バスケ〔青年男子〕 '!C16</f>
        <v>0</v>
      </c>
      <c r="M37" s="329">
        <f>'9.バスケ〔青年男子〕 '!D16</f>
        <v>0</v>
      </c>
      <c r="N37" s="330">
        <f>'9.バスケ〔青年男子〕 '!E16</f>
        <v>0</v>
      </c>
      <c r="O37" s="329" t="str">
        <f>'9.バスケ〔青年男子〕 '!F16</f>
        <v/>
      </c>
      <c r="P37" s="329">
        <f>'9.バスケ〔青年男子〕 '!G16</f>
        <v>0</v>
      </c>
      <c r="Q37" s="329">
        <f>'9.バスケ〔青年男子〕 '!H16</f>
        <v>0</v>
      </c>
      <c r="R37" s="329"/>
      <c r="S37" s="331"/>
    </row>
    <row r="38" spans="1:19" x14ac:dyDescent="0.15">
      <c r="A38" s="332">
        <f t="shared" si="0"/>
        <v>100307</v>
      </c>
      <c r="B38" s="333"/>
      <c r="C38" s="333"/>
      <c r="D38" s="333">
        <v>37</v>
      </c>
      <c r="E38" s="334">
        <v>10</v>
      </c>
      <c r="F38" s="335" t="str">
        <f>IF('0.役員名簿'!$B$7="","",VLOOKUP('0.役員名簿'!$B$7,'各番号（変更不可）'!$J$2:$K$41,2,FALSE))</f>
        <v/>
      </c>
      <c r="G38" s="335" t="s">
        <v>381</v>
      </c>
      <c r="H38" s="335" t="s">
        <v>385</v>
      </c>
      <c r="I38" s="336" t="s">
        <v>647</v>
      </c>
      <c r="J38" s="337" t="s">
        <v>417</v>
      </c>
      <c r="K38" s="337">
        <f>'9.バスケ〔青年男子〕 '!B17</f>
        <v>0</v>
      </c>
      <c r="L38" s="337">
        <f>'9.バスケ〔青年男子〕 '!C17</f>
        <v>0</v>
      </c>
      <c r="M38" s="337">
        <f>'9.バスケ〔青年男子〕 '!D17</f>
        <v>0</v>
      </c>
      <c r="N38" s="338">
        <f>'9.バスケ〔青年男子〕 '!E17</f>
        <v>0</v>
      </c>
      <c r="O38" s="337" t="str">
        <f>'9.バスケ〔青年男子〕 '!F17</f>
        <v/>
      </c>
      <c r="P38" s="337">
        <f>'9.バスケ〔青年男子〕 '!G17</f>
        <v>0</v>
      </c>
      <c r="Q38" s="337">
        <f>'9.バスケ〔青年男子〕 '!H17</f>
        <v>0</v>
      </c>
      <c r="R38" s="337"/>
      <c r="S38" s="339"/>
    </row>
    <row r="39" spans="1:19" x14ac:dyDescent="0.15">
      <c r="A39" s="324">
        <f t="shared" si="0"/>
        <v>100308</v>
      </c>
      <c r="B39" s="325"/>
      <c r="C39" s="325"/>
      <c r="D39" s="325">
        <v>38</v>
      </c>
      <c r="E39" s="326">
        <v>10</v>
      </c>
      <c r="F39" s="327" t="str">
        <f>IF('0.役員名簿'!$B$7="","",VLOOKUP('0.役員名簿'!$B$7,'各番号（変更不可）'!$J$2:$K$41,2,FALSE))</f>
        <v/>
      </c>
      <c r="G39" s="327" t="s">
        <v>381</v>
      </c>
      <c r="H39" s="327" t="s">
        <v>386</v>
      </c>
      <c r="I39" s="328" t="s">
        <v>647</v>
      </c>
      <c r="J39" s="329" t="s">
        <v>417</v>
      </c>
      <c r="K39" s="329">
        <f>'9.バスケ〔青年男子〕 '!B18</f>
        <v>0</v>
      </c>
      <c r="L39" s="329">
        <f>'9.バスケ〔青年男子〕 '!C18</f>
        <v>0</v>
      </c>
      <c r="M39" s="329">
        <f>'9.バスケ〔青年男子〕 '!D18</f>
        <v>0</v>
      </c>
      <c r="N39" s="330">
        <f>'9.バスケ〔青年男子〕 '!E18</f>
        <v>0</v>
      </c>
      <c r="O39" s="329" t="str">
        <f>'9.バスケ〔青年男子〕 '!F18</f>
        <v/>
      </c>
      <c r="P39" s="329">
        <f>'9.バスケ〔青年男子〕 '!G18</f>
        <v>0</v>
      </c>
      <c r="Q39" s="329">
        <f>'9.バスケ〔青年男子〕 '!H18</f>
        <v>0</v>
      </c>
      <c r="R39" s="329"/>
      <c r="S39" s="331"/>
    </row>
    <row r="40" spans="1:19" x14ac:dyDescent="0.15">
      <c r="A40" s="332">
        <f t="shared" si="0"/>
        <v>100309</v>
      </c>
      <c r="B40" s="333"/>
      <c r="C40" s="333"/>
      <c r="D40" s="333">
        <v>39</v>
      </c>
      <c r="E40" s="334">
        <v>10</v>
      </c>
      <c r="F40" s="335" t="str">
        <f>IF('0.役員名簿'!$B$7="","",VLOOKUP('0.役員名簿'!$B$7,'各番号（変更不可）'!$J$2:$K$41,2,FALSE))</f>
        <v/>
      </c>
      <c r="G40" s="335" t="s">
        <v>381</v>
      </c>
      <c r="H40" s="335" t="s">
        <v>387</v>
      </c>
      <c r="I40" s="336" t="s">
        <v>647</v>
      </c>
      <c r="J40" s="337" t="s">
        <v>417</v>
      </c>
      <c r="K40" s="337">
        <f>'9.バスケ〔青年男子〕 '!B19</f>
        <v>0</v>
      </c>
      <c r="L40" s="337">
        <f>'9.バスケ〔青年男子〕 '!C19</f>
        <v>0</v>
      </c>
      <c r="M40" s="337">
        <f>'9.バスケ〔青年男子〕 '!D19</f>
        <v>0</v>
      </c>
      <c r="N40" s="338">
        <f>'9.バスケ〔青年男子〕 '!E19</f>
        <v>0</v>
      </c>
      <c r="O40" s="337" t="str">
        <f>'9.バスケ〔青年男子〕 '!F19</f>
        <v/>
      </c>
      <c r="P40" s="337">
        <f>'9.バスケ〔青年男子〕 '!G19</f>
        <v>0</v>
      </c>
      <c r="Q40" s="337">
        <f>'9.バスケ〔青年男子〕 '!H19</f>
        <v>0</v>
      </c>
      <c r="R40" s="337"/>
      <c r="S40" s="339"/>
    </row>
    <row r="41" spans="1:19" x14ac:dyDescent="0.15">
      <c r="A41" s="324">
        <f t="shared" si="0"/>
        <v>100310</v>
      </c>
      <c r="B41" s="325"/>
      <c r="C41" s="325"/>
      <c r="D41" s="325">
        <v>40</v>
      </c>
      <c r="E41" s="326">
        <v>10</v>
      </c>
      <c r="F41" s="327" t="str">
        <f>IF('0.役員名簿'!$B$7="","",VLOOKUP('0.役員名簿'!$B$7,'各番号（変更不可）'!$J$2:$K$41,2,FALSE))</f>
        <v/>
      </c>
      <c r="G41" s="327" t="s">
        <v>381</v>
      </c>
      <c r="H41" s="327" t="s">
        <v>388</v>
      </c>
      <c r="I41" s="328" t="s">
        <v>647</v>
      </c>
      <c r="J41" s="329" t="s">
        <v>417</v>
      </c>
      <c r="K41" s="329">
        <f>'9.バスケ〔青年男子〕 '!B20</f>
        <v>0</v>
      </c>
      <c r="L41" s="329">
        <f>'9.バスケ〔青年男子〕 '!C20</f>
        <v>0</v>
      </c>
      <c r="M41" s="329">
        <f>'9.バスケ〔青年男子〕 '!D20</f>
        <v>0</v>
      </c>
      <c r="N41" s="330">
        <f>'9.バスケ〔青年男子〕 '!E20</f>
        <v>0</v>
      </c>
      <c r="O41" s="329" t="str">
        <f>'9.バスケ〔青年男子〕 '!F20</f>
        <v/>
      </c>
      <c r="P41" s="329">
        <f>'9.バスケ〔青年男子〕 '!G20</f>
        <v>0</v>
      </c>
      <c r="Q41" s="329">
        <f>'9.バスケ〔青年男子〕 '!H20</f>
        <v>0</v>
      </c>
      <c r="R41" s="329"/>
      <c r="S41" s="331"/>
    </row>
    <row r="42" spans="1:19" x14ac:dyDescent="0.15">
      <c r="A42" s="332">
        <f t="shared" si="0"/>
        <v>100311</v>
      </c>
      <c r="B42" s="333"/>
      <c r="C42" s="333"/>
      <c r="D42" s="333">
        <v>41</v>
      </c>
      <c r="E42" s="334">
        <v>10</v>
      </c>
      <c r="F42" s="335" t="str">
        <f>IF('0.役員名簿'!$B$7="","",VLOOKUP('0.役員名簿'!$B$7,'各番号（変更不可）'!$J$2:$K$41,2,FALSE))</f>
        <v/>
      </c>
      <c r="G42" s="335" t="s">
        <v>381</v>
      </c>
      <c r="H42" s="335" t="s">
        <v>389</v>
      </c>
      <c r="I42" s="336" t="s">
        <v>647</v>
      </c>
      <c r="J42" s="337" t="s">
        <v>417</v>
      </c>
      <c r="K42" s="337">
        <f>'9.バスケ〔青年男子〕 '!B21</f>
        <v>0</v>
      </c>
      <c r="L42" s="337">
        <f>'9.バスケ〔青年男子〕 '!C21</f>
        <v>0</v>
      </c>
      <c r="M42" s="337">
        <f>'9.バスケ〔青年男子〕 '!D21</f>
        <v>0</v>
      </c>
      <c r="N42" s="338">
        <f>'9.バスケ〔青年男子〕 '!E21</f>
        <v>0</v>
      </c>
      <c r="O42" s="337" t="str">
        <f>'9.バスケ〔青年男子〕 '!F21</f>
        <v/>
      </c>
      <c r="P42" s="337">
        <f>'9.バスケ〔青年男子〕 '!G21</f>
        <v>0</v>
      </c>
      <c r="Q42" s="337">
        <f>'9.バスケ〔青年男子〕 '!H21</f>
        <v>0</v>
      </c>
      <c r="R42" s="337"/>
      <c r="S42" s="339"/>
    </row>
    <row r="43" spans="1:19" x14ac:dyDescent="0.15">
      <c r="A43" s="324">
        <f t="shared" si="0"/>
        <v>100312</v>
      </c>
      <c r="B43" s="325"/>
      <c r="C43" s="325"/>
      <c r="D43" s="325">
        <v>42</v>
      </c>
      <c r="E43" s="326">
        <v>10</v>
      </c>
      <c r="F43" s="327" t="str">
        <f>IF('0.役員名簿'!$B$7="","",VLOOKUP('0.役員名簿'!$B$7,'各番号（変更不可）'!$J$2:$K$41,2,FALSE))</f>
        <v/>
      </c>
      <c r="G43" s="327" t="s">
        <v>381</v>
      </c>
      <c r="H43" s="327" t="s">
        <v>390</v>
      </c>
      <c r="I43" s="328" t="s">
        <v>647</v>
      </c>
      <c r="J43" s="329" t="s">
        <v>417</v>
      </c>
      <c r="K43" s="329">
        <f>'9.バスケ〔青年男子〕 '!B22</f>
        <v>0</v>
      </c>
      <c r="L43" s="329">
        <f>'9.バスケ〔青年男子〕 '!C22</f>
        <v>0</v>
      </c>
      <c r="M43" s="329">
        <f>'9.バスケ〔青年男子〕 '!D22</f>
        <v>0</v>
      </c>
      <c r="N43" s="330">
        <f>'9.バスケ〔青年男子〕 '!E22</f>
        <v>0</v>
      </c>
      <c r="O43" s="329" t="str">
        <f>'9.バスケ〔青年男子〕 '!F22</f>
        <v/>
      </c>
      <c r="P43" s="329">
        <f>'9.バスケ〔青年男子〕 '!G22</f>
        <v>0</v>
      </c>
      <c r="Q43" s="329">
        <f>'9.バスケ〔青年男子〕 '!H22</f>
        <v>0</v>
      </c>
      <c r="R43" s="329"/>
      <c r="S43" s="331"/>
    </row>
    <row r="44" spans="1:19" x14ac:dyDescent="0.15">
      <c r="A44" s="332">
        <f t="shared" si="0"/>
        <v>100313</v>
      </c>
      <c r="B44" s="333"/>
      <c r="C44" s="333"/>
      <c r="D44" s="333">
        <v>43</v>
      </c>
      <c r="E44" s="334">
        <v>10</v>
      </c>
      <c r="F44" s="335" t="str">
        <f>IF('0.役員名簿'!$B$7="","",VLOOKUP('0.役員名簿'!$B$7,'各番号（変更不可）'!$J$2:$K$41,2,FALSE))</f>
        <v/>
      </c>
      <c r="G44" s="335" t="s">
        <v>381</v>
      </c>
      <c r="H44" s="335" t="s">
        <v>391</v>
      </c>
      <c r="I44" s="336" t="s">
        <v>647</v>
      </c>
      <c r="J44" s="337" t="s">
        <v>417</v>
      </c>
      <c r="K44" s="337">
        <f>'9.バスケ〔青年男子〕 '!B23</f>
        <v>0</v>
      </c>
      <c r="L44" s="337">
        <f>'9.バスケ〔青年男子〕 '!C23</f>
        <v>0</v>
      </c>
      <c r="M44" s="337">
        <f>'9.バスケ〔青年男子〕 '!D23</f>
        <v>0</v>
      </c>
      <c r="N44" s="338">
        <f>'9.バスケ〔青年男子〕 '!E23</f>
        <v>0</v>
      </c>
      <c r="O44" s="337" t="str">
        <f>'9.バスケ〔青年男子〕 '!F23</f>
        <v/>
      </c>
      <c r="P44" s="337">
        <f>'9.バスケ〔青年男子〕 '!G23</f>
        <v>0</v>
      </c>
      <c r="Q44" s="337">
        <f>'9.バスケ〔青年男子〕 '!H23</f>
        <v>0</v>
      </c>
      <c r="R44" s="337"/>
      <c r="S44" s="339"/>
    </row>
    <row r="45" spans="1:19" x14ac:dyDescent="0.15">
      <c r="A45" s="324">
        <f t="shared" si="0"/>
        <v>100314</v>
      </c>
      <c r="B45" s="325"/>
      <c r="C45" s="325"/>
      <c r="D45" s="325">
        <v>44</v>
      </c>
      <c r="E45" s="326">
        <v>10</v>
      </c>
      <c r="F45" s="327" t="str">
        <f>IF('0.役員名簿'!$B$7="","",VLOOKUP('0.役員名簿'!$B$7,'各番号（変更不可）'!$J$2:$K$41,2,FALSE))</f>
        <v/>
      </c>
      <c r="G45" s="327" t="s">
        <v>381</v>
      </c>
      <c r="H45" s="327" t="s">
        <v>392</v>
      </c>
      <c r="I45" s="328" t="s">
        <v>647</v>
      </c>
      <c r="J45" s="329" t="s">
        <v>418</v>
      </c>
      <c r="K45" s="329"/>
      <c r="L45" s="329">
        <f>'9.バスケ〔青年男子〕 '!C24</f>
        <v>0</v>
      </c>
      <c r="M45" s="329"/>
      <c r="N45" s="330">
        <f>'9.バスケ〔青年男子〕 '!E24</f>
        <v>0</v>
      </c>
      <c r="O45" s="329" t="str">
        <f>'9.バスケ〔青年男子〕 '!F24</f>
        <v/>
      </c>
      <c r="P45" s="329">
        <f>'9.バスケ〔青年男子〕 '!G24</f>
        <v>0</v>
      </c>
      <c r="Q45" s="329">
        <f>'9.バスケ〔青年男子〕 '!H24</f>
        <v>0</v>
      </c>
      <c r="R45" s="329"/>
      <c r="S45" s="331"/>
    </row>
    <row r="46" spans="1:19" x14ac:dyDescent="0.15">
      <c r="A46" s="332">
        <f t="shared" si="0"/>
        <v>100315</v>
      </c>
      <c r="B46" s="333"/>
      <c r="C46" s="333"/>
      <c r="D46" s="333">
        <v>45</v>
      </c>
      <c r="E46" s="334">
        <v>10</v>
      </c>
      <c r="F46" s="335" t="str">
        <f>IF('0.役員名簿'!$B$7="","",VLOOKUP('0.役員名簿'!$B$7,'各番号（変更不可）'!$J$2:$K$41,2,FALSE))</f>
        <v/>
      </c>
      <c r="G46" s="335" t="s">
        <v>381</v>
      </c>
      <c r="H46" s="335" t="s">
        <v>393</v>
      </c>
      <c r="I46" s="336" t="s">
        <v>647</v>
      </c>
      <c r="J46" s="337" t="s">
        <v>644</v>
      </c>
      <c r="K46" s="337"/>
      <c r="L46" s="337">
        <f>'9.バスケ〔青年男子〕 '!C25</f>
        <v>0</v>
      </c>
      <c r="M46" s="337"/>
      <c r="N46" s="338">
        <f>'9.バスケ〔青年男子〕 '!E25</f>
        <v>0</v>
      </c>
      <c r="O46" s="337" t="str">
        <f>'9.バスケ〔青年男子〕 '!F25</f>
        <v/>
      </c>
      <c r="P46" s="337">
        <f>'9.バスケ〔青年男子〕 '!G25</f>
        <v>0</v>
      </c>
      <c r="Q46" s="337">
        <f>'9.バスケ〔青年男子〕 '!H25</f>
        <v>0</v>
      </c>
      <c r="R46" s="337"/>
      <c r="S46" s="339"/>
    </row>
    <row r="47" spans="1:19" x14ac:dyDescent="0.15">
      <c r="A47" s="324">
        <f t="shared" si="0"/>
        <v>100401</v>
      </c>
      <c r="B47" s="325"/>
      <c r="C47" s="325"/>
      <c r="D47" s="325">
        <v>46</v>
      </c>
      <c r="E47" s="326">
        <v>10</v>
      </c>
      <c r="F47" s="327" t="str">
        <f>IF('0.役員名簿'!$B$7="","",VLOOKUP('0.役員名簿'!$B$7,'各番号（変更不可）'!$J$2:$K$41,2,FALSE))</f>
        <v/>
      </c>
      <c r="G47" s="327" t="s">
        <v>396</v>
      </c>
      <c r="H47" s="327" t="s">
        <v>379</v>
      </c>
      <c r="I47" s="328" t="s">
        <v>648</v>
      </c>
      <c r="J47" s="329" t="s">
        <v>416</v>
      </c>
      <c r="K47" s="329"/>
      <c r="L47" s="329">
        <f>'10.バスケ〔青年女子〕'!C11</f>
        <v>0</v>
      </c>
      <c r="M47" s="329"/>
      <c r="N47" s="330">
        <f>'10.バスケ〔青年女子〕'!E11</f>
        <v>0</v>
      </c>
      <c r="O47" s="329" t="str">
        <f>'10.バスケ〔青年女子〕'!F11</f>
        <v/>
      </c>
      <c r="P47" s="329">
        <f>'10.バスケ〔青年女子〕'!G11</f>
        <v>0</v>
      </c>
      <c r="Q47" s="329">
        <f>'10.バスケ〔青年女子〕'!H11</f>
        <v>0</v>
      </c>
      <c r="R47" s="329"/>
      <c r="S47" s="331"/>
    </row>
    <row r="48" spans="1:19" x14ac:dyDescent="0.15">
      <c r="A48" s="332">
        <f t="shared" si="0"/>
        <v>100402</v>
      </c>
      <c r="B48" s="333"/>
      <c r="C48" s="333"/>
      <c r="D48" s="333">
        <v>47</v>
      </c>
      <c r="E48" s="334">
        <v>10</v>
      </c>
      <c r="F48" s="335" t="str">
        <f>IF('0.役員名簿'!$B$7="","",VLOOKUP('0.役員名簿'!$B$7,'各番号（変更不可）'!$J$2:$K$41,2,FALSE))</f>
        <v/>
      </c>
      <c r="G48" s="335" t="s">
        <v>396</v>
      </c>
      <c r="H48" s="335" t="s">
        <v>394</v>
      </c>
      <c r="I48" s="336" t="s">
        <v>648</v>
      </c>
      <c r="J48" s="337" t="s">
        <v>417</v>
      </c>
      <c r="K48" s="337">
        <f>'10.バスケ〔青年女子〕'!B12</f>
        <v>0</v>
      </c>
      <c r="L48" s="337">
        <f>'10.バスケ〔青年女子〕'!C12</f>
        <v>0</v>
      </c>
      <c r="M48" s="337">
        <f>'10.バスケ〔青年女子〕'!D12</f>
        <v>0</v>
      </c>
      <c r="N48" s="338">
        <f>'10.バスケ〔青年女子〕'!E12</f>
        <v>0</v>
      </c>
      <c r="O48" s="337" t="str">
        <f>'10.バスケ〔青年女子〕'!F12</f>
        <v/>
      </c>
      <c r="P48" s="337">
        <f>'10.バスケ〔青年女子〕'!G12</f>
        <v>0</v>
      </c>
      <c r="Q48" s="337">
        <f>'10.バスケ〔青年女子〕'!H12</f>
        <v>0</v>
      </c>
      <c r="R48" s="337"/>
      <c r="S48" s="339"/>
    </row>
    <row r="49" spans="1:19" x14ac:dyDescent="0.15">
      <c r="A49" s="324">
        <f t="shared" si="0"/>
        <v>100403</v>
      </c>
      <c r="B49" s="325"/>
      <c r="C49" s="325"/>
      <c r="D49" s="325">
        <v>48</v>
      </c>
      <c r="E49" s="326">
        <v>10</v>
      </c>
      <c r="F49" s="327" t="str">
        <f>IF('0.役員名簿'!$B$7="","",VLOOKUP('0.役員名簿'!$B$7,'各番号（変更不可）'!$J$2:$K$41,2,FALSE))</f>
        <v/>
      </c>
      <c r="G49" s="327" t="s">
        <v>382</v>
      </c>
      <c r="H49" s="327" t="s">
        <v>381</v>
      </c>
      <c r="I49" s="328" t="s">
        <v>648</v>
      </c>
      <c r="J49" s="329" t="s">
        <v>417</v>
      </c>
      <c r="K49" s="329">
        <f>'10.バスケ〔青年女子〕'!B13</f>
        <v>0</v>
      </c>
      <c r="L49" s="329">
        <f>'10.バスケ〔青年女子〕'!C13</f>
        <v>0</v>
      </c>
      <c r="M49" s="329">
        <f>'10.バスケ〔青年女子〕'!D13</f>
        <v>0</v>
      </c>
      <c r="N49" s="330">
        <f>'10.バスケ〔青年女子〕'!E13</f>
        <v>0</v>
      </c>
      <c r="O49" s="329" t="str">
        <f>'10.バスケ〔青年女子〕'!F13</f>
        <v/>
      </c>
      <c r="P49" s="329">
        <f>'10.バスケ〔青年女子〕'!G13</f>
        <v>0</v>
      </c>
      <c r="Q49" s="329">
        <f>'10.バスケ〔青年女子〕'!H13</f>
        <v>0</v>
      </c>
      <c r="R49" s="329"/>
      <c r="S49" s="331"/>
    </row>
    <row r="50" spans="1:19" x14ac:dyDescent="0.15">
      <c r="A50" s="332">
        <f t="shared" si="0"/>
        <v>100404</v>
      </c>
      <c r="B50" s="333"/>
      <c r="C50" s="333"/>
      <c r="D50" s="333">
        <v>49</v>
      </c>
      <c r="E50" s="334">
        <v>10</v>
      </c>
      <c r="F50" s="335" t="str">
        <f>IF('0.役員名簿'!$B$7="","",VLOOKUP('0.役員名簿'!$B$7,'各番号（変更不可）'!$J$2:$K$41,2,FALSE))</f>
        <v/>
      </c>
      <c r="G50" s="335" t="s">
        <v>382</v>
      </c>
      <c r="H50" s="335" t="s">
        <v>382</v>
      </c>
      <c r="I50" s="336" t="s">
        <v>648</v>
      </c>
      <c r="J50" s="337" t="s">
        <v>417</v>
      </c>
      <c r="K50" s="337">
        <f>'10.バスケ〔青年女子〕'!B14</f>
        <v>0</v>
      </c>
      <c r="L50" s="337">
        <f>'10.バスケ〔青年女子〕'!C14</f>
        <v>0</v>
      </c>
      <c r="M50" s="337">
        <f>'10.バスケ〔青年女子〕'!D14</f>
        <v>0</v>
      </c>
      <c r="N50" s="338">
        <f>'10.バスケ〔青年女子〕'!E14</f>
        <v>0</v>
      </c>
      <c r="O50" s="337" t="str">
        <f>'10.バスケ〔青年女子〕'!F14</f>
        <v/>
      </c>
      <c r="P50" s="337">
        <f>'10.バスケ〔青年女子〕'!G14</f>
        <v>0</v>
      </c>
      <c r="Q50" s="337">
        <f>'10.バスケ〔青年女子〕'!H14</f>
        <v>0</v>
      </c>
      <c r="R50" s="337"/>
      <c r="S50" s="339"/>
    </row>
    <row r="51" spans="1:19" x14ac:dyDescent="0.15">
      <c r="A51" s="324">
        <f t="shared" si="0"/>
        <v>100405</v>
      </c>
      <c r="B51" s="325"/>
      <c r="C51" s="325"/>
      <c r="D51" s="325">
        <v>50</v>
      </c>
      <c r="E51" s="326">
        <v>10</v>
      </c>
      <c r="F51" s="327" t="str">
        <f>IF('0.役員名簿'!$B$7="","",VLOOKUP('0.役員名簿'!$B$7,'各番号（変更不可）'!$J$2:$K$41,2,FALSE))</f>
        <v/>
      </c>
      <c r="G51" s="327" t="s">
        <v>382</v>
      </c>
      <c r="H51" s="327" t="s">
        <v>383</v>
      </c>
      <c r="I51" s="328" t="s">
        <v>648</v>
      </c>
      <c r="J51" s="329" t="s">
        <v>417</v>
      </c>
      <c r="K51" s="329">
        <f>'10.バスケ〔青年女子〕'!B15</f>
        <v>0</v>
      </c>
      <c r="L51" s="329">
        <f>'10.バスケ〔青年女子〕'!C15</f>
        <v>0</v>
      </c>
      <c r="M51" s="329">
        <f>'10.バスケ〔青年女子〕'!D15</f>
        <v>0</v>
      </c>
      <c r="N51" s="330">
        <f>'10.バスケ〔青年女子〕'!E15</f>
        <v>0</v>
      </c>
      <c r="O51" s="329" t="str">
        <f>'10.バスケ〔青年女子〕'!F15</f>
        <v/>
      </c>
      <c r="P51" s="329">
        <f>'10.バスケ〔青年女子〕'!G15</f>
        <v>0</v>
      </c>
      <c r="Q51" s="329">
        <f>'10.バスケ〔青年女子〕'!H15</f>
        <v>0</v>
      </c>
      <c r="R51" s="329"/>
      <c r="S51" s="331"/>
    </row>
    <row r="52" spans="1:19" x14ac:dyDescent="0.15">
      <c r="A52" s="332">
        <f t="shared" si="0"/>
        <v>100406</v>
      </c>
      <c r="B52" s="333"/>
      <c r="C52" s="333"/>
      <c r="D52" s="333">
        <v>51</v>
      </c>
      <c r="E52" s="334">
        <v>10</v>
      </c>
      <c r="F52" s="335" t="str">
        <f>IF('0.役員名簿'!$B$7="","",VLOOKUP('0.役員名簿'!$B$7,'各番号（変更不可）'!$J$2:$K$41,2,FALSE))</f>
        <v/>
      </c>
      <c r="G52" s="335" t="s">
        <v>382</v>
      </c>
      <c r="H52" s="335" t="s">
        <v>384</v>
      </c>
      <c r="I52" s="336" t="s">
        <v>648</v>
      </c>
      <c r="J52" s="337" t="s">
        <v>417</v>
      </c>
      <c r="K52" s="337">
        <f>'10.バスケ〔青年女子〕'!B16</f>
        <v>0</v>
      </c>
      <c r="L52" s="337">
        <f>'10.バスケ〔青年女子〕'!C16</f>
        <v>0</v>
      </c>
      <c r="M52" s="337">
        <f>'10.バスケ〔青年女子〕'!D16</f>
        <v>0</v>
      </c>
      <c r="N52" s="338">
        <f>'10.バスケ〔青年女子〕'!E16</f>
        <v>0</v>
      </c>
      <c r="O52" s="337" t="str">
        <f>'10.バスケ〔青年女子〕'!F16</f>
        <v/>
      </c>
      <c r="P52" s="337">
        <f>'10.バスケ〔青年女子〕'!G16</f>
        <v>0</v>
      </c>
      <c r="Q52" s="337">
        <f>'10.バスケ〔青年女子〕'!H16</f>
        <v>0</v>
      </c>
      <c r="R52" s="337"/>
      <c r="S52" s="339"/>
    </row>
    <row r="53" spans="1:19" x14ac:dyDescent="0.15">
      <c r="A53" s="324">
        <f t="shared" si="0"/>
        <v>100407</v>
      </c>
      <c r="B53" s="325"/>
      <c r="C53" s="325"/>
      <c r="D53" s="325">
        <v>52</v>
      </c>
      <c r="E53" s="326">
        <v>10</v>
      </c>
      <c r="F53" s="327" t="str">
        <f>IF('0.役員名簿'!$B$7="","",VLOOKUP('0.役員名簿'!$B$7,'各番号（変更不可）'!$J$2:$K$41,2,FALSE))</f>
        <v/>
      </c>
      <c r="G53" s="327" t="s">
        <v>382</v>
      </c>
      <c r="H53" s="327" t="s">
        <v>385</v>
      </c>
      <c r="I53" s="328" t="s">
        <v>648</v>
      </c>
      <c r="J53" s="329" t="s">
        <v>417</v>
      </c>
      <c r="K53" s="329">
        <f>'10.バスケ〔青年女子〕'!B17</f>
        <v>0</v>
      </c>
      <c r="L53" s="329">
        <f>'10.バスケ〔青年女子〕'!C17</f>
        <v>0</v>
      </c>
      <c r="M53" s="329">
        <f>'10.バスケ〔青年女子〕'!D17</f>
        <v>0</v>
      </c>
      <c r="N53" s="330">
        <f>'10.バスケ〔青年女子〕'!E17</f>
        <v>0</v>
      </c>
      <c r="O53" s="329" t="str">
        <f>'10.バスケ〔青年女子〕'!F17</f>
        <v/>
      </c>
      <c r="P53" s="329">
        <f>'10.バスケ〔青年女子〕'!G17</f>
        <v>0</v>
      </c>
      <c r="Q53" s="329">
        <f>'10.バスケ〔青年女子〕'!H17</f>
        <v>0</v>
      </c>
      <c r="R53" s="329"/>
      <c r="S53" s="331"/>
    </row>
    <row r="54" spans="1:19" x14ac:dyDescent="0.15">
      <c r="A54" s="332">
        <f t="shared" si="0"/>
        <v>100408</v>
      </c>
      <c r="B54" s="333"/>
      <c r="C54" s="333"/>
      <c r="D54" s="333">
        <v>53</v>
      </c>
      <c r="E54" s="334">
        <v>10</v>
      </c>
      <c r="F54" s="335" t="str">
        <f>IF('0.役員名簿'!$B$7="","",VLOOKUP('0.役員名簿'!$B$7,'各番号（変更不可）'!$J$2:$K$41,2,FALSE))</f>
        <v/>
      </c>
      <c r="G54" s="335" t="s">
        <v>382</v>
      </c>
      <c r="H54" s="335" t="s">
        <v>386</v>
      </c>
      <c r="I54" s="336" t="s">
        <v>648</v>
      </c>
      <c r="J54" s="337" t="s">
        <v>417</v>
      </c>
      <c r="K54" s="337">
        <f>'10.バスケ〔青年女子〕'!B18</f>
        <v>0</v>
      </c>
      <c r="L54" s="337">
        <f>'10.バスケ〔青年女子〕'!C18</f>
        <v>0</v>
      </c>
      <c r="M54" s="337">
        <f>'10.バスケ〔青年女子〕'!D18</f>
        <v>0</v>
      </c>
      <c r="N54" s="338">
        <f>'10.バスケ〔青年女子〕'!E18</f>
        <v>0</v>
      </c>
      <c r="O54" s="337" t="str">
        <f>'10.バスケ〔青年女子〕'!F18</f>
        <v/>
      </c>
      <c r="P54" s="337">
        <f>'10.バスケ〔青年女子〕'!G18</f>
        <v>0</v>
      </c>
      <c r="Q54" s="337">
        <f>'10.バスケ〔青年女子〕'!H18</f>
        <v>0</v>
      </c>
      <c r="R54" s="337"/>
      <c r="S54" s="339"/>
    </row>
    <row r="55" spans="1:19" x14ac:dyDescent="0.15">
      <c r="A55" s="324">
        <f t="shared" si="0"/>
        <v>100409</v>
      </c>
      <c r="B55" s="325"/>
      <c r="C55" s="325"/>
      <c r="D55" s="325">
        <v>54</v>
      </c>
      <c r="E55" s="326">
        <v>10</v>
      </c>
      <c r="F55" s="327" t="str">
        <f>IF('0.役員名簿'!$B$7="","",VLOOKUP('0.役員名簿'!$B$7,'各番号（変更不可）'!$J$2:$K$41,2,FALSE))</f>
        <v/>
      </c>
      <c r="G55" s="327" t="s">
        <v>382</v>
      </c>
      <c r="H55" s="327" t="s">
        <v>387</v>
      </c>
      <c r="I55" s="328" t="s">
        <v>648</v>
      </c>
      <c r="J55" s="329" t="s">
        <v>417</v>
      </c>
      <c r="K55" s="329">
        <f>'10.バスケ〔青年女子〕'!B19</f>
        <v>0</v>
      </c>
      <c r="L55" s="329">
        <f>'10.バスケ〔青年女子〕'!C19</f>
        <v>0</v>
      </c>
      <c r="M55" s="329">
        <f>'10.バスケ〔青年女子〕'!D19</f>
        <v>0</v>
      </c>
      <c r="N55" s="330">
        <f>'10.バスケ〔青年女子〕'!E19</f>
        <v>0</v>
      </c>
      <c r="O55" s="329" t="str">
        <f>'10.バスケ〔青年女子〕'!F19</f>
        <v/>
      </c>
      <c r="P55" s="329">
        <f>'10.バスケ〔青年女子〕'!G19</f>
        <v>0</v>
      </c>
      <c r="Q55" s="329">
        <f>'10.バスケ〔青年女子〕'!H19</f>
        <v>0</v>
      </c>
      <c r="R55" s="329"/>
      <c r="S55" s="331"/>
    </row>
    <row r="56" spans="1:19" x14ac:dyDescent="0.15">
      <c r="A56" s="332">
        <f t="shared" si="0"/>
        <v>100410</v>
      </c>
      <c r="B56" s="333"/>
      <c r="C56" s="333"/>
      <c r="D56" s="333">
        <v>55</v>
      </c>
      <c r="E56" s="334">
        <v>10</v>
      </c>
      <c r="F56" s="335" t="str">
        <f>IF('0.役員名簿'!$B$7="","",VLOOKUP('0.役員名簿'!$B$7,'各番号（変更不可）'!$J$2:$K$41,2,FALSE))</f>
        <v/>
      </c>
      <c r="G56" s="335" t="s">
        <v>382</v>
      </c>
      <c r="H56" s="335" t="s">
        <v>388</v>
      </c>
      <c r="I56" s="336" t="s">
        <v>648</v>
      </c>
      <c r="J56" s="337" t="s">
        <v>417</v>
      </c>
      <c r="K56" s="337">
        <f>'10.バスケ〔青年女子〕'!B20</f>
        <v>0</v>
      </c>
      <c r="L56" s="337">
        <f>'10.バスケ〔青年女子〕'!C20</f>
        <v>0</v>
      </c>
      <c r="M56" s="337">
        <f>'10.バスケ〔青年女子〕'!D20</f>
        <v>0</v>
      </c>
      <c r="N56" s="338">
        <f>'10.バスケ〔青年女子〕'!E20</f>
        <v>0</v>
      </c>
      <c r="O56" s="337" t="str">
        <f>'10.バスケ〔青年女子〕'!F20</f>
        <v/>
      </c>
      <c r="P56" s="337">
        <f>'10.バスケ〔青年女子〕'!G20</f>
        <v>0</v>
      </c>
      <c r="Q56" s="337">
        <f>'10.バスケ〔青年女子〕'!H20</f>
        <v>0</v>
      </c>
      <c r="R56" s="337"/>
      <c r="S56" s="339"/>
    </row>
    <row r="57" spans="1:19" x14ac:dyDescent="0.15">
      <c r="A57" s="324">
        <f t="shared" si="0"/>
        <v>100411</v>
      </c>
      <c r="B57" s="325"/>
      <c r="C57" s="325"/>
      <c r="D57" s="325">
        <v>56</v>
      </c>
      <c r="E57" s="326">
        <v>10</v>
      </c>
      <c r="F57" s="327" t="str">
        <f>IF('0.役員名簿'!$B$7="","",VLOOKUP('0.役員名簿'!$B$7,'各番号（変更不可）'!$J$2:$K$41,2,FALSE))</f>
        <v/>
      </c>
      <c r="G57" s="327" t="s">
        <v>382</v>
      </c>
      <c r="H57" s="327" t="s">
        <v>389</v>
      </c>
      <c r="I57" s="328" t="s">
        <v>648</v>
      </c>
      <c r="J57" s="329" t="s">
        <v>417</v>
      </c>
      <c r="K57" s="329">
        <f>'10.バスケ〔青年女子〕'!B21</f>
        <v>0</v>
      </c>
      <c r="L57" s="329">
        <f>'10.バスケ〔青年女子〕'!C21</f>
        <v>0</v>
      </c>
      <c r="M57" s="329">
        <f>'10.バスケ〔青年女子〕'!D21</f>
        <v>0</v>
      </c>
      <c r="N57" s="330">
        <f>'10.バスケ〔青年女子〕'!E21</f>
        <v>0</v>
      </c>
      <c r="O57" s="329" t="str">
        <f>'10.バスケ〔青年女子〕'!F21</f>
        <v/>
      </c>
      <c r="P57" s="329">
        <f>'10.バスケ〔青年女子〕'!G21</f>
        <v>0</v>
      </c>
      <c r="Q57" s="329">
        <f>'10.バスケ〔青年女子〕'!H21</f>
        <v>0</v>
      </c>
      <c r="R57" s="329"/>
      <c r="S57" s="331"/>
    </row>
    <row r="58" spans="1:19" x14ac:dyDescent="0.15">
      <c r="A58" s="332">
        <f t="shared" si="0"/>
        <v>100412</v>
      </c>
      <c r="B58" s="333"/>
      <c r="C58" s="333"/>
      <c r="D58" s="333">
        <v>57</v>
      </c>
      <c r="E58" s="334">
        <v>10</v>
      </c>
      <c r="F58" s="335" t="str">
        <f>IF('0.役員名簿'!$B$7="","",VLOOKUP('0.役員名簿'!$B$7,'各番号（変更不可）'!$J$2:$K$41,2,FALSE))</f>
        <v/>
      </c>
      <c r="G58" s="335" t="s">
        <v>382</v>
      </c>
      <c r="H58" s="335" t="s">
        <v>390</v>
      </c>
      <c r="I58" s="336" t="s">
        <v>648</v>
      </c>
      <c r="J58" s="337" t="s">
        <v>417</v>
      </c>
      <c r="K58" s="337">
        <f>'10.バスケ〔青年女子〕'!B22</f>
        <v>0</v>
      </c>
      <c r="L58" s="337">
        <f>'10.バスケ〔青年女子〕'!C22</f>
        <v>0</v>
      </c>
      <c r="M58" s="337">
        <f>'10.バスケ〔青年女子〕'!D22</f>
        <v>0</v>
      </c>
      <c r="N58" s="338">
        <f>'10.バスケ〔青年女子〕'!E22</f>
        <v>0</v>
      </c>
      <c r="O58" s="337" t="str">
        <f>'10.バスケ〔青年女子〕'!F22</f>
        <v/>
      </c>
      <c r="P58" s="337">
        <f>'10.バスケ〔青年女子〕'!G22</f>
        <v>0</v>
      </c>
      <c r="Q58" s="337">
        <f>'10.バスケ〔青年女子〕'!H22</f>
        <v>0</v>
      </c>
      <c r="R58" s="337"/>
      <c r="S58" s="339"/>
    </row>
    <row r="59" spans="1:19" x14ac:dyDescent="0.15">
      <c r="A59" s="324">
        <f t="shared" si="0"/>
        <v>100413</v>
      </c>
      <c r="B59" s="325"/>
      <c r="C59" s="325"/>
      <c r="D59" s="325">
        <v>58</v>
      </c>
      <c r="E59" s="326">
        <v>10</v>
      </c>
      <c r="F59" s="327" t="str">
        <f>IF('0.役員名簿'!$B$7="","",VLOOKUP('0.役員名簿'!$B$7,'各番号（変更不可）'!$J$2:$K$41,2,FALSE))</f>
        <v/>
      </c>
      <c r="G59" s="327" t="s">
        <v>382</v>
      </c>
      <c r="H59" s="327" t="s">
        <v>391</v>
      </c>
      <c r="I59" s="328" t="s">
        <v>648</v>
      </c>
      <c r="J59" s="329" t="s">
        <v>417</v>
      </c>
      <c r="K59" s="329">
        <f>'10.バスケ〔青年女子〕'!B23</f>
        <v>0</v>
      </c>
      <c r="L59" s="329">
        <f>'10.バスケ〔青年女子〕'!C23</f>
        <v>0</v>
      </c>
      <c r="M59" s="329">
        <f>'10.バスケ〔青年女子〕'!D23</f>
        <v>0</v>
      </c>
      <c r="N59" s="330">
        <f>'10.バスケ〔青年女子〕'!E23</f>
        <v>0</v>
      </c>
      <c r="O59" s="329" t="str">
        <f>'10.バスケ〔青年女子〕'!F23</f>
        <v/>
      </c>
      <c r="P59" s="329">
        <f>'10.バスケ〔青年女子〕'!G23</f>
        <v>0</v>
      </c>
      <c r="Q59" s="329">
        <f>'10.バスケ〔青年女子〕'!H23</f>
        <v>0</v>
      </c>
      <c r="R59" s="329"/>
      <c r="S59" s="331"/>
    </row>
    <row r="60" spans="1:19" x14ac:dyDescent="0.15">
      <c r="A60" s="332">
        <f t="shared" si="0"/>
        <v>100414</v>
      </c>
      <c r="B60" s="333"/>
      <c r="C60" s="333"/>
      <c r="D60" s="333">
        <v>59</v>
      </c>
      <c r="E60" s="334">
        <v>10</v>
      </c>
      <c r="F60" s="335" t="str">
        <f>IF('0.役員名簿'!$B$7="","",VLOOKUP('0.役員名簿'!$B$7,'各番号（変更不可）'!$J$2:$K$41,2,FALSE))</f>
        <v/>
      </c>
      <c r="G60" s="335" t="s">
        <v>382</v>
      </c>
      <c r="H60" s="335" t="s">
        <v>392</v>
      </c>
      <c r="I60" s="336" t="s">
        <v>648</v>
      </c>
      <c r="J60" s="337" t="s">
        <v>418</v>
      </c>
      <c r="K60" s="337"/>
      <c r="L60" s="337">
        <f>'10.バスケ〔青年女子〕'!C24</f>
        <v>0</v>
      </c>
      <c r="M60" s="337"/>
      <c r="N60" s="338">
        <f>'10.バスケ〔青年女子〕'!E24</f>
        <v>0</v>
      </c>
      <c r="O60" s="337" t="str">
        <f>'10.バスケ〔青年女子〕'!F24</f>
        <v/>
      </c>
      <c r="P60" s="337">
        <f>'10.バスケ〔青年女子〕'!G24</f>
        <v>0</v>
      </c>
      <c r="Q60" s="337">
        <f>'10.バスケ〔青年女子〕'!H24</f>
        <v>0</v>
      </c>
      <c r="R60" s="337"/>
      <c r="S60" s="339"/>
    </row>
    <row r="61" spans="1:19" x14ac:dyDescent="0.15">
      <c r="A61" s="324">
        <f t="shared" si="0"/>
        <v>100415</v>
      </c>
      <c r="B61" s="325"/>
      <c r="C61" s="325"/>
      <c r="D61" s="325">
        <v>60</v>
      </c>
      <c r="E61" s="326">
        <v>10</v>
      </c>
      <c r="F61" s="327" t="str">
        <f>IF('0.役員名簿'!$B$7="","",VLOOKUP('0.役員名簿'!$B$7,'各番号（変更不可）'!$J$2:$K$41,2,FALSE))</f>
        <v/>
      </c>
      <c r="G61" s="327" t="s">
        <v>382</v>
      </c>
      <c r="H61" s="327" t="s">
        <v>393</v>
      </c>
      <c r="I61" s="328" t="s">
        <v>648</v>
      </c>
      <c r="J61" s="329" t="s">
        <v>644</v>
      </c>
      <c r="K61" s="329"/>
      <c r="L61" s="329">
        <f>'10.バスケ〔青年女子〕'!C25</f>
        <v>0</v>
      </c>
      <c r="M61" s="329"/>
      <c r="N61" s="330">
        <f>'10.バスケ〔青年女子〕'!E25</f>
        <v>0</v>
      </c>
      <c r="O61" s="329" t="str">
        <f>'10.バスケ〔青年女子〕'!F25</f>
        <v/>
      </c>
      <c r="P61" s="329">
        <f>'10.バスケ〔青年女子〕'!G25</f>
        <v>0</v>
      </c>
      <c r="Q61" s="329">
        <f>'10.バスケ〔青年女子〕'!H25</f>
        <v>0</v>
      </c>
      <c r="R61" s="329"/>
      <c r="S61" s="331"/>
    </row>
    <row r="62" spans="1:19" x14ac:dyDescent="0.15">
      <c r="A62" s="332">
        <f t="shared" si="0"/>
        <v>110101</v>
      </c>
      <c r="B62" s="333"/>
      <c r="C62" s="333"/>
      <c r="D62" s="333">
        <v>61</v>
      </c>
      <c r="E62" s="334">
        <v>11</v>
      </c>
      <c r="F62" s="335" t="str">
        <f>IF('0.役員名簿'!$B$7="","",VLOOKUP('0.役員名簿'!$B$7,'各番号（変更不可）'!$J$2:$K$41,2,FALSE))</f>
        <v/>
      </c>
      <c r="G62" s="335" t="s">
        <v>379</v>
      </c>
      <c r="H62" s="335" t="s">
        <v>379</v>
      </c>
      <c r="I62" s="336" t="s">
        <v>654</v>
      </c>
      <c r="J62" s="337" t="s">
        <v>416</v>
      </c>
      <c r="K62" s="337"/>
      <c r="L62" s="337">
        <f>'11.バレー（一般男子）'!C11</f>
        <v>0</v>
      </c>
      <c r="M62" s="337"/>
      <c r="N62" s="338">
        <f>'11.バレー（一般男子）'!E11</f>
        <v>0</v>
      </c>
      <c r="O62" s="337" t="str">
        <f>'11.バレー（一般男子）'!F11</f>
        <v/>
      </c>
      <c r="P62" s="337">
        <f>'11.バレー（一般男子）'!G11</f>
        <v>0</v>
      </c>
      <c r="Q62" s="337"/>
      <c r="R62" s="337"/>
      <c r="S62" s="339"/>
    </row>
    <row r="63" spans="1:19" x14ac:dyDescent="0.15">
      <c r="A63" s="324">
        <f t="shared" si="0"/>
        <v>110102</v>
      </c>
      <c r="B63" s="325"/>
      <c r="C63" s="325"/>
      <c r="D63" s="325">
        <v>62</v>
      </c>
      <c r="E63" s="326">
        <v>11</v>
      </c>
      <c r="F63" s="327" t="str">
        <f>IF('0.役員名簿'!$B$7="","",VLOOKUP('0.役員名簿'!$B$7,'各番号（変更不可）'!$J$2:$K$41,2,FALSE))</f>
        <v/>
      </c>
      <c r="G63" s="327" t="s">
        <v>379</v>
      </c>
      <c r="H63" s="327" t="s">
        <v>394</v>
      </c>
      <c r="I63" s="328" t="s">
        <v>654</v>
      </c>
      <c r="J63" s="329" t="s">
        <v>417</v>
      </c>
      <c r="K63" s="329">
        <f>'11.バレー（一般男子）'!B12</f>
        <v>0</v>
      </c>
      <c r="L63" s="329">
        <f>'11.バレー（一般男子）'!C12</f>
        <v>0</v>
      </c>
      <c r="M63" s="329">
        <f>'11.バレー（一般男子）'!D12</f>
        <v>0</v>
      </c>
      <c r="N63" s="330">
        <f>'11.バレー（一般男子）'!E12</f>
        <v>0</v>
      </c>
      <c r="O63" s="329" t="str">
        <f>'11.バレー（一般男子）'!F12</f>
        <v/>
      </c>
      <c r="P63" s="329">
        <f>'11.バレー（一般男子）'!G12</f>
        <v>0</v>
      </c>
      <c r="Q63" s="329"/>
      <c r="R63" s="329"/>
      <c r="S63" s="331"/>
    </row>
    <row r="64" spans="1:19" x14ac:dyDescent="0.15">
      <c r="A64" s="332">
        <f t="shared" si="0"/>
        <v>110103</v>
      </c>
      <c r="B64" s="333"/>
      <c r="C64" s="333"/>
      <c r="D64" s="333">
        <v>63</v>
      </c>
      <c r="E64" s="334">
        <v>11</v>
      </c>
      <c r="F64" s="335" t="str">
        <f>IF('0.役員名簿'!$B$7="","",VLOOKUP('0.役員名簿'!$B$7,'各番号（変更不可）'!$J$2:$K$41,2,FALSE))</f>
        <v/>
      </c>
      <c r="G64" s="335" t="s">
        <v>378</v>
      </c>
      <c r="H64" s="335" t="s">
        <v>381</v>
      </c>
      <c r="I64" s="336" t="s">
        <v>654</v>
      </c>
      <c r="J64" s="337" t="s">
        <v>417</v>
      </c>
      <c r="K64" s="337">
        <f>'11.バレー（一般男子）'!B13</f>
        <v>0</v>
      </c>
      <c r="L64" s="337">
        <f>'11.バレー（一般男子）'!C13</f>
        <v>0</v>
      </c>
      <c r="M64" s="337">
        <f>'11.バレー（一般男子）'!D13</f>
        <v>0</v>
      </c>
      <c r="N64" s="338">
        <f>'11.バレー（一般男子）'!E13</f>
        <v>0</v>
      </c>
      <c r="O64" s="337" t="str">
        <f>'11.バレー（一般男子）'!F13</f>
        <v/>
      </c>
      <c r="P64" s="337">
        <f>'11.バレー（一般男子）'!G13</f>
        <v>0</v>
      </c>
      <c r="Q64" s="337"/>
      <c r="R64" s="337"/>
      <c r="S64" s="339"/>
    </row>
    <row r="65" spans="1:19" x14ac:dyDescent="0.15">
      <c r="A65" s="324">
        <f t="shared" si="0"/>
        <v>110104</v>
      </c>
      <c r="B65" s="325"/>
      <c r="C65" s="325"/>
      <c r="D65" s="325">
        <v>64</v>
      </c>
      <c r="E65" s="326">
        <v>11</v>
      </c>
      <c r="F65" s="327" t="str">
        <f>IF('0.役員名簿'!$B$7="","",VLOOKUP('0.役員名簿'!$B$7,'各番号（変更不可）'!$J$2:$K$41,2,FALSE))</f>
        <v/>
      </c>
      <c r="G65" s="327" t="s">
        <v>378</v>
      </c>
      <c r="H65" s="327" t="s">
        <v>382</v>
      </c>
      <c r="I65" s="328" t="s">
        <v>654</v>
      </c>
      <c r="J65" s="329" t="s">
        <v>417</v>
      </c>
      <c r="K65" s="329">
        <f>'11.バレー（一般男子）'!B14</f>
        <v>0</v>
      </c>
      <c r="L65" s="329">
        <f>'11.バレー（一般男子）'!C14</f>
        <v>0</v>
      </c>
      <c r="M65" s="329">
        <f>'11.バレー（一般男子）'!D14</f>
        <v>0</v>
      </c>
      <c r="N65" s="330">
        <f>'11.バレー（一般男子）'!E14</f>
        <v>0</v>
      </c>
      <c r="O65" s="329" t="str">
        <f>'11.バレー（一般男子）'!F14</f>
        <v/>
      </c>
      <c r="P65" s="329">
        <f>'11.バレー（一般男子）'!G14</f>
        <v>0</v>
      </c>
      <c r="Q65" s="329"/>
      <c r="R65" s="329"/>
      <c r="S65" s="331"/>
    </row>
    <row r="66" spans="1:19" x14ac:dyDescent="0.15">
      <c r="A66" s="332">
        <f t="shared" ref="A66:A129" si="1">VALUE(E66&amp;F66&amp;G66&amp;H66)</f>
        <v>110105</v>
      </c>
      <c r="B66" s="333"/>
      <c r="C66" s="333"/>
      <c r="D66" s="333">
        <v>65</v>
      </c>
      <c r="E66" s="334">
        <v>11</v>
      </c>
      <c r="F66" s="335" t="str">
        <f>IF('0.役員名簿'!$B$7="","",VLOOKUP('0.役員名簿'!$B$7,'各番号（変更不可）'!$J$2:$K$41,2,FALSE))</f>
        <v/>
      </c>
      <c r="G66" s="335" t="s">
        <v>378</v>
      </c>
      <c r="H66" s="335" t="s">
        <v>383</v>
      </c>
      <c r="I66" s="336" t="s">
        <v>654</v>
      </c>
      <c r="J66" s="337" t="s">
        <v>417</v>
      </c>
      <c r="K66" s="337">
        <f>'11.バレー（一般男子）'!B15</f>
        <v>0</v>
      </c>
      <c r="L66" s="337">
        <f>'11.バレー（一般男子）'!C15</f>
        <v>0</v>
      </c>
      <c r="M66" s="337">
        <f>'11.バレー（一般男子）'!D15</f>
        <v>0</v>
      </c>
      <c r="N66" s="338">
        <f>'11.バレー（一般男子）'!E15</f>
        <v>0</v>
      </c>
      <c r="O66" s="337" t="str">
        <f>'11.バレー（一般男子）'!F15</f>
        <v/>
      </c>
      <c r="P66" s="337">
        <f>'11.バレー（一般男子）'!G15</f>
        <v>0</v>
      </c>
      <c r="Q66" s="337"/>
      <c r="R66" s="337"/>
      <c r="S66" s="339"/>
    </row>
    <row r="67" spans="1:19" x14ac:dyDescent="0.15">
      <c r="A67" s="324">
        <f t="shared" si="1"/>
        <v>110106</v>
      </c>
      <c r="B67" s="325"/>
      <c r="C67" s="325"/>
      <c r="D67" s="325">
        <v>66</v>
      </c>
      <c r="E67" s="326">
        <v>11</v>
      </c>
      <c r="F67" s="327" t="str">
        <f>IF('0.役員名簿'!$B$7="","",VLOOKUP('0.役員名簿'!$B$7,'各番号（変更不可）'!$J$2:$K$41,2,FALSE))</f>
        <v/>
      </c>
      <c r="G67" s="327" t="s">
        <v>378</v>
      </c>
      <c r="H67" s="327" t="s">
        <v>384</v>
      </c>
      <c r="I67" s="328" t="s">
        <v>654</v>
      </c>
      <c r="J67" s="329" t="s">
        <v>417</v>
      </c>
      <c r="K67" s="329">
        <f>'11.バレー（一般男子）'!B16</f>
        <v>0</v>
      </c>
      <c r="L67" s="329">
        <f>'11.バレー（一般男子）'!C16</f>
        <v>0</v>
      </c>
      <c r="M67" s="329">
        <f>'11.バレー（一般男子）'!D16</f>
        <v>0</v>
      </c>
      <c r="N67" s="330">
        <f>'11.バレー（一般男子）'!E16</f>
        <v>0</v>
      </c>
      <c r="O67" s="329" t="str">
        <f>'11.バレー（一般男子）'!F16</f>
        <v/>
      </c>
      <c r="P67" s="329">
        <f>'11.バレー（一般男子）'!G16</f>
        <v>0</v>
      </c>
      <c r="Q67" s="329"/>
      <c r="R67" s="329"/>
      <c r="S67" s="331"/>
    </row>
    <row r="68" spans="1:19" x14ac:dyDescent="0.15">
      <c r="A68" s="332">
        <f t="shared" si="1"/>
        <v>110107</v>
      </c>
      <c r="B68" s="333"/>
      <c r="C68" s="333"/>
      <c r="D68" s="333">
        <v>67</v>
      </c>
      <c r="E68" s="334">
        <v>11</v>
      </c>
      <c r="F68" s="335" t="str">
        <f>IF('0.役員名簿'!$B$7="","",VLOOKUP('0.役員名簿'!$B$7,'各番号（変更不可）'!$J$2:$K$41,2,FALSE))</f>
        <v/>
      </c>
      <c r="G68" s="335" t="s">
        <v>378</v>
      </c>
      <c r="H68" s="335" t="s">
        <v>385</v>
      </c>
      <c r="I68" s="336" t="s">
        <v>654</v>
      </c>
      <c r="J68" s="337" t="s">
        <v>417</v>
      </c>
      <c r="K68" s="337">
        <f>'11.バレー（一般男子）'!B17</f>
        <v>0</v>
      </c>
      <c r="L68" s="337">
        <f>'11.バレー（一般男子）'!C17</f>
        <v>0</v>
      </c>
      <c r="M68" s="337">
        <f>'11.バレー（一般男子）'!D17</f>
        <v>0</v>
      </c>
      <c r="N68" s="338">
        <f>'11.バレー（一般男子）'!E17</f>
        <v>0</v>
      </c>
      <c r="O68" s="337" t="str">
        <f>'11.バレー（一般男子）'!F17</f>
        <v/>
      </c>
      <c r="P68" s="337">
        <f>'11.バレー（一般男子）'!G17</f>
        <v>0</v>
      </c>
      <c r="Q68" s="337"/>
      <c r="R68" s="337"/>
      <c r="S68" s="339"/>
    </row>
    <row r="69" spans="1:19" x14ac:dyDescent="0.15">
      <c r="A69" s="324">
        <f t="shared" si="1"/>
        <v>110108</v>
      </c>
      <c r="B69" s="325"/>
      <c r="C69" s="325"/>
      <c r="D69" s="325">
        <v>68</v>
      </c>
      <c r="E69" s="326">
        <v>11</v>
      </c>
      <c r="F69" s="327" t="str">
        <f>IF('0.役員名簿'!$B$7="","",VLOOKUP('0.役員名簿'!$B$7,'各番号（変更不可）'!$J$2:$K$41,2,FALSE))</f>
        <v/>
      </c>
      <c r="G69" s="327" t="s">
        <v>378</v>
      </c>
      <c r="H69" s="327" t="s">
        <v>386</v>
      </c>
      <c r="I69" s="328" t="s">
        <v>654</v>
      </c>
      <c r="J69" s="329" t="s">
        <v>417</v>
      </c>
      <c r="K69" s="329">
        <f>'11.バレー（一般男子）'!B18</f>
        <v>0</v>
      </c>
      <c r="L69" s="329">
        <f>'11.バレー（一般男子）'!C18</f>
        <v>0</v>
      </c>
      <c r="M69" s="329">
        <f>'11.バレー（一般男子）'!D18</f>
        <v>0</v>
      </c>
      <c r="N69" s="330">
        <f>'11.バレー（一般男子）'!E18</f>
        <v>0</v>
      </c>
      <c r="O69" s="329" t="str">
        <f>'11.バレー（一般男子）'!F18</f>
        <v/>
      </c>
      <c r="P69" s="329">
        <f>'11.バレー（一般男子）'!G18</f>
        <v>0</v>
      </c>
      <c r="Q69" s="329"/>
      <c r="R69" s="329"/>
      <c r="S69" s="331"/>
    </row>
    <row r="70" spans="1:19" x14ac:dyDescent="0.15">
      <c r="A70" s="332">
        <f t="shared" si="1"/>
        <v>110109</v>
      </c>
      <c r="B70" s="333"/>
      <c r="C70" s="333"/>
      <c r="D70" s="333">
        <v>69</v>
      </c>
      <c r="E70" s="334">
        <v>11</v>
      </c>
      <c r="F70" s="335" t="str">
        <f>IF('0.役員名簿'!$B$7="","",VLOOKUP('0.役員名簿'!$B$7,'各番号（変更不可）'!$J$2:$K$41,2,FALSE))</f>
        <v/>
      </c>
      <c r="G70" s="335" t="s">
        <v>378</v>
      </c>
      <c r="H70" s="335" t="s">
        <v>387</v>
      </c>
      <c r="I70" s="336" t="s">
        <v>654</v>
      </c>
      <c r="J70" s="337" t="s">
        <v>417</v>
      </c>
      <c r="K70" s="337">
        <f>'11.バレー（一般男子）'!B19</f>
        <v>0</v>
      </c>
      <c r="L70" s="337">
        <f>'11.バレー（一般男子）'!C19</f>
        <v>0</v>
      </c>
      <c r="M70" s="337">
        <f>'11.バレー（一般男子）'!D19</f>
        <v>0</v>
      </c>
      <c r="N70" s="338">
        <f>'11.バレー（一般男子）'!E19</f>
        <v>0</v>
      </c>
      <c r="O70" s="337" t="str">
        <f>'11.バレー（一般男子）'!F19</f>
        <v/>
      </c>
      <c r="P70" s="337">
        <f>'11.バレー（一般男子）'!G19</f>
        <v>0</v>
      </c>
      <c r="Q70" s="337"/>
      <c r="R70" s="337"/>
      <c r="S70" s="339"/>
    </row>
    <row r="71" spans="1:19" x14ac:dyDescent="0.15">
      <c r="A71" s="324">
        <f t="shared" si="1"/>
        <v>110110</v>
      </c>
      <c r="B71" s="325"/>
      <c r="C71" s="325"/>
      <c r="D71" s="325">
        <v>70</v>
      </c>
      <c r="E71" s="326">
        <v>11</v>
      </c>
      <c r="F71" s="327" t="str">
        <f>IF('0.役員名簿'!$B$7="","",VLOOKUP('0.役員名簿'!$B$7,'各番号（変更不可）'!$J$2:$K$41,2,FALSE))</f>
        <v/>
      </c>
      <c r="G71" s="327" t="s">
        <v>378</v>
      </c>
      <c r="H71" s="327" t="s">
        <v>388</v>
      </c>
      <c r="I71" s="328" t="s">
        <v>654</v>
      </c>
      <c r="J71" s="329" t="s">
        <v>417</v>
      </c>
      <c r="K71" s="329">
        <f>'11.バレー（一般男子）'!B20</f>
        <v>0</v>
      </c>
      <c r="L71" s="329">
        <f>'11.バレー（一般男子）'!C20</f>
        <v>0</v>
      </c>
      <c r="M71" s="329">
        <f>'11.バレー（一般男子）'!D20</f>
        <v>0</v>
      </c>
      <c r="N71" s="330">
        <f>'11.バレー（一般男子）'!E20</f>
        <v>0</v>
      </c>
      <c r="O71" s="329" t="str">
        <f>'11.バレー（一般男子）'!F20</f>
        <v/>
      </c>
      <c r="P71" s="329">
        <f>'11.バレー（一般男子）'!G20</f>
        <v>0</v>
      </c>
      <c r="Q71" s="329"/>
      <c r="R71" s="329"/>
      <c r="S71" s="331"/>
    </row>
    <row r="72" spans="1:19" x14ac:dyDescent="0.15">
      <c r="A72" s="332">
        <f t="shared" si="1"/>
        <v>110111</v>
      </c>
      <c r="B72" s="333"/>
      <c r="C72" s="333"/>
      <c r="D72" s="333">
        <v>71</v>
      </c>
      <c r="E72" s="334">
        <v>11</v>
      </c>
      <c r="F72" s="335" t="str">
        <f>IF('0.役員名簿'!$B$7="","",VLOOKUP('0.役員名簿'!$B$7,'各番号（変更不可）'!$J$2:$K$41,2,FALSE))</f>
        <v/>
      </c>
      <c r="G72" s="335" t="s">
        <v>378</v>
      </c>
      <c r="H72" s="335" t="s">
        <v>389</v>
      </c>
      <c r="I72" s="336" t="s">
        <v>654</v>
      </c>
      <c r="J72" s="337" t="s">
        <v>417</v>
      </c>
      <c r="K72" s="337">
        <f>'11.バレー（一般男子）'!B21</f>
        <v>0</v>
      </c>
      <c r="L72" s="337">
        <f>'11.バレー（一般男子）'!C21</f>
        <v>0</v>
      </c>
      <c r="M72" s="337">
        <f>'11.バレー（一般男子）'!D21</f>
        <v>0</v>
      </c>
      <c r="N72" s="338">
        <f>'11.バレー（一般男子）'!E21</f>
        <v>0</v>
      </c>
      <c r="O72" s="337" t="str">
        <f>'11.バレー（一般男子）'!F21</f>
        <v/>
      </c>
      <c r="P72" s="337">
        <f>'11.バレー（一般男子）'!G21</f>
        <v>0</v>
      </c>
      <c r="Q72" s="337"/>
      <c r="R72" s="337"/>
      <c r="S72" s="339"/>
    </row>
    <row r="73" spans="1:19" x14ac:dyDescent="0.15">
      <c r="A73" s="324">
        <f t="shared" si="1"/>
        <v>110112</v>
      </c>
      <c r="B73" s="325"/>
      <c r="C73" s="325"/>
      <c r="D73" s="325">
        <v>72</v>
      </c>
      <c r="E73" s="326">
        <v>11</v>
      </c>
      <c r="F73" s="327" t="str">
        <f>IF('0.役員名簿'!$B$7="","",VLOOKUP('0.役員名簿'!$B$7,'各番号（変更不可）'!$J$2:$K$41,2,FALSE))</f>
        <v/>
      </c>
      <c r="G73" s="327" t="s">
        <v>378</v>
      </c>
      <c r="H73" s="327" t="s">
        <v>390</v>
      </c>
      <c r="I73" s="328" t="s">
        <v>654</v>
      </c>
      <c r="J73" s="329" t="s">
        <v>417</v>
      </c>
      <c r="K73" s="329">
        <f>'11.バレー（一般男子）'!B22</f>
        <v>0</v>
      </c>
      <c r="L73" s="329">
        <f>'11.バレー（一般男子）'!C22</f>
        <v>0</v>
      </c>
      <c r="M73" s="329">
        <f>'11.バレー（一般男子）'!D22</f>
        <v>0</v>
      </c>
      <c r="N73" s="330">
        <f>'11.バレー（一般男子）'!E22</f>
        <v>0</v>
      </c>
      <c r="O73" s="329" t="str">
        <f>'11.バレー（一般男子）'!F22</f>
        <v/>
      </c>
      <c r="P73" s="329">
        <f>'11.バレー（一般男子）'!G22</f>
        <v>0</v>
      </c>
      <c r="Q73" s="329"/>
      <c r="R73" s="329"/>
      <c r="S73" s="331"/>
    </row>
    <row r="74" spans="1:19" x14ac:dyDescent="0.15">
      <c r="A74" s="332">
        <f t="shared" si="1"/>
        <v>110113</v>
      </c>
      <c r="B74" s="333"/>
      <c r="C74" s="333"/>
      <c r="D74" s="333">
        <v>73</v>
      </c>
      <c r="E74" s="334">
        <v>11</v>
      </c>
      <c r="F74" s="335" t="str">
        <f>IF('0.役員名簿'!$B$7="","",VLOOKUP('0.役員名簿'!$B$7,'各番号（変更不可）'!$J$2:$K$41,2,FALSE))</f>
        <v/>
      </c>
      <c r="G74" s="335" t="s">
        <v>378</v>
      </c>
      <c r="H74" s="335" t="s">
        <v>391</v>
      </c>
      <c r="I74" s="336" t="s">
        <v>654</v>
      </c>
      <c r="J74" s="337" t="s">
        <v>417</v>
      </c>
      <c r="K74" s="337">
        <f>'11.バレー（一般男子）'!B23</f>
        <v>0</v>
      </c>
      <c r="L74" s="337">
        <f>'11.バレー（一般男子）'!C23</f>
        <v>0</v>
      </c>
      <c r="M74" s="337">
        <f>'11.バレー（一般男子）'!D23</f>
        <v>0</v>
      </c>
      <c r="N74" s="338">
        <f>'11.バレー（一般男子）'!E23</f>
        <v>0</v>
      </c>
      <c r="O74" s="337" t="str">
        <f>'11.バレー（一般男子）'!F23</f>
        <v/>
      </c>
      <c r="P74" s="337">
        <f>'11.バレー（一般男子）'!G23</f>
        <v>0</v>
      </c>
      <c r="Q74" s="337"/>
      <c r="R74" s="337"/>
      <c r="S74" s="339"/>
    </row>
    <row r="75" spans="1:19" x14ac:dyDescent="0.15">
      <c r="A75" s="324">
        <f t="shared" si="1"/>
        <v>110114</v>
      </c>
      <c r="B75" s="325"/>
      <c r="C75" s="325"/>
      <c r="D75" s="325">
        <v>74</v>
      </c>
      <c r="E75" s="326">
        <v>11</v>
      </c>
      <c r="F75" s="327" t="str">
        <f>IF('0.役員名簿'!$B$7="","",VLOOKUP('0.役員名簿'!$B$7,'各番号（変更不可）'!$J$2:$K$41,2,FALSE))</f>
        <v/>
      </c>
      <c r="G75" s="327" t="s">
        <v>378</v>
      </c>
      <c r="H75" s="327" t="s">
        <v>392</v>
      </c>
      <c r="I75" s="328" t="s">
        <v>654</v>
      </c>
      <c r="J75" s="329" t="s">
        <v>417</v>
      </c>
      <c r="K75" s="329">
        <f>'11.バレー（一般男子）'!B24</f>
        <v>0</v>
      </c>
      <c r="L75" s="329">
        <f>'11.バレー（一般男子）'!C24</f>
        <v>0</v>
      </c>
      <c r="M75" s="329">
        <f>'11.バレー（一般男子）'!D24</f>
        <v>0</v>
      </c>
      <c r="N75" s="330">
        <f>'11.バレー（一般男子）'!E24</f>
        <v>0</v>
      </c>
      <c r="O75" s="329" t="str">
        <f>'11.バレー（一般男子）'!F24</f>
        <v/>
      </c>
      <c r="P75" s="329">
        <f>'11.バレー（一般男子）'!G24</f>
        <v>0</v>
      </c>
      <c r="Q75" s="329"/>
      <c r="R75" s="329"/>
      <c r="S75" s="331"/>
    </row>
    <row r="76" spans="1:19" x14ac:dyDescent="0.15">
      <c r="A76" s="332">
        <f t="shared" si="1"/>
        <v>110115</v>
      </c>
      <c r="B76" s="333"/>
      <c r="C76" s="333"/>
      <c r="D76" s="333">
        <v>75</v>
      </c>
      <c r="E76" s="334">
        <v>11</v>
      </c>
      <c r="F76" s="335" t="str">
        <f>IF('0.役員名簿'!$B$7="","",VLOOKUP('0.役員名簿'!$B$7,'各番号（変更不可）'!$J$2:$K$41,2,FALSE))</f>
        <v/>
      </c>
      <c r="G76" s="335" t="s">
        <v>378</v>
      </c>
      <c r="H76" s="335" t="s">
        <v>393</v>
      </c>
      <c r="I76" s="336" t="s">
        <v>654</v>
      </c>
      <c r="J76" s="337" t="s">
        <v>417</v>
      </c>
      <c r="K76" s="337">
        <f>'11.バレー（一般男子）'!B25</f>
        <v>0</v>
      </c>
      <c r="L76" s="337">
        <f>'11.バレー（一般男子）'!C25</f>
        <v>0</v>
      </c>
      <c r="M76" s="337">
        <f>'11.バレー（一般男子）'!D25</f>
        <v>0</v>
      </c>
      <c r="N76" s="338">
        <f>'11.バレー（一般男子）'!E25</f>
        <v>0</v>
      </c>
      <c r="O76" s="337" t="str">
        <f>'11.バレー（一般男子）'!F25</f>
        <v/>
      </c>
      <c r="P76" s="337">
        <f>'11.バレー（一般男子）'!G25</f>
        <v>0</v>
      </c>
      <c r="Q76" s="337"/>
      <c r="R76" s="337"/>
      <c r="S76" s="339"/>
    </row>
    <row r="77" spans="1:19" x14ac:dyDescent="0.15">
      <c r="A77" s="324">
        <f t="shared" si="1"/>
        <v>110116</v>
      </c>
      <c r="B77" s="325"/>
      <c r="C77" s="325"/>
      <c r="D77" s="325">
        <v>76</v>
      </c>
      <c r="E77" s="326">
        <v>11</v>
      </c>
      <c r="F77" s="327" t="str">
        <f>IF('0.役員名簿'!$B$7="","",VLOOKUP('0.役員名簿'!$B$7,'各番号（変更不可）'!$J$2:$K$41,2,FALSE))</f>
        <v/>
      </c>
      <c r="G77" s="327" t="s">
        <v>378</v>
      </c>
      <c r="H77" s="327" t="s">
        <v>399</v>
      </c>
      <c r="I77" s="328" t="s">
        <v>654</v>
      </c>
      <c r="J77" s="329" t="s">
        <v>417</v>
      </c>
      <c r="K77" s="329">
        <f>'11.バレー（一般男子）'!B26</f>
        <v>0</v>
      </c>
      <c r="L77" s="329">
        <f>'11.バレー（一般男子）'!C26</f>
        <v>0</v>
      </c>
      <c r="M77" s="329">
        <f>'11.バレー（一般男子）'!D26</f>
        <v>0</v>
      </c>
      <c r="N77" s="330">
        <f>'11.バレー（一般男子）'!E26</f>
        <v>0</v>
      </c>
      <c r="O77" s="329" t="str">
        <f>'11.バレー（一般男子）'!F26</f>
        <v/>
      </c>
      <c r="P77" s="329">
        <f>'11.バレー（一般男子）'!G26</f>
        <v>0</v>
      </c>
      <c r="Q77" s="329"/>
      <c r="R77" s="329"/>
      <c r="S77" s="331"/>
    </row>
    <row r="78" spans="1:19" x14ac:dyDescent="0.15">
      <c r="A78" s="332">
        <f t="shared" si="1"/>
        <v>110117</v>
      </c>
      <c r="B78" s="333"/>
      <c r="C78" s="333"/>
      <c r="D78" s="333">
        <v>77</v>
      </c>
      <c r="E78" s="334">
        <v>11</v>
      </c>
      <c r="F78" s="335" t="str">
        <f>IF('0.役員名簿'!$B$7="","",VLOOKUP('0.役員名簿'!$B$7,'各番号（変更不可）'!$J$2:$K$41,2,FALSE))</f>
        <v/>
      </c>
      <c r="G78" s="335" t="s">
        <v>378</v>
      </c>
      <c r="H78" s="335" t="s">
        <v>400</v>
      </c>
      <c r="I78" s="336" t="s">
        <v>654</v>
      </c>
      <c r="J78" s="337" t="s">
        <v>418</v>
      </c>
      <c r="K78" s="337"/>
      <c r="L78" s="337">
        <f>'11.バレー（一般男子）'!C27</f>
        <v>0</v>
      </c>
      <c r="M78" s="337"/>
      <c r="N78" s="338">
        <f>'11.バレー（一般男子）'!E27</f>
        <v>0</v>
      </c>
      <c r="O78" s="337" t="str">
        <f>'11.バレー（一般男子）'!F27</f>
        <v/>
      </c>
      <c r="P78" s="337">
        <f>'11.バレー（一般男子）'!G27</f>
        <v>0</v>
      </c>
      <c r="Q78" s="337"/>
      <c r="R78" s="337"/>
      <c r="S78" s="339"/>
    </row>
    <row r="79" spans="1:19" x14ac:dyDescent="0.15">
      <c r="A79" s="324">
        <f t="shared" si="1"/>
        <v>110118</v>
      </c>
      <c r="B79" s="325"/>
      <c r="C79" s="325"/>
      <c r="D79" s="325">
        <v>78</v>
      </c>
      <c r="E79" s="326">
        <v>11</v>
      </c>
      <c r="F79" s="327" t="str">
        <f>IF('0.役員名簿'!$B$7="","",VLOOKUP('0.役員名簿'!$B$7,'各番号（変更不可）'!$J$2:$K$41,2,FALSE))</f>
        <v/>
      </c>
      <c r="G79" s="327" t="s">
        <v>378</v>
      </c>
      <c r="H79" s="327" t="s">
        <v>401</v>
      </c>
      <c r="I79" s="328" t="s">
        <v>654</v>
      </c>
      <c r="J79" s="329" t="s">
        <v>644</v>
      </c>
      <c r="K79" s="329"/>
      <c r="L79" s="329">
        <f>'11.バレー（一般男子）'!C28</f>
        <v>0</v>
      </c>
      <c r="M79" s="329"/>
      <c r="N79" s="330">
        <f>'11.バレー（一般男子）'!E28</f>
        <v>0</v>
      </c>
      <c r="O79" s="329" t="str">
        <f>'11.バレー（一般男子）'!F28</f>
        <v/>
      </c>
      <c r="P79" s="329">
        <f>'11.バレー（一般男子）'!G28</f>
        <v>0</v>
      </c>
      <c r="Q79" s="329"/>
      <c r="R79" s="329"/>
      <c r="S79" s="331"/>
    </row>
    <row r="80" spans="1:19" x14ac:dyDescent="0.15">
      <c r="A80" s="332">
        <f t="shared" si="1"/>
        <v>110201</v>
      </c>
      <c r="B80" s="333"/>
      <c r="C80" s="333"/>
      <c r="D80" s="333">
        <v>79</v>
      </c>
      <c r="E80" s="334">
        <v>11</v>
      </c>
      <c r="F80" s="335" t="str">
        <f>IF('0.役員名簿'!$B$7="","",VLOOKUP('0.役員名簿'!$B$7,'各番号（変更不可）'!$J$2:$K$41,2,FALSE))</f>
        <v/>
      </c>
      <c r="G80" s="335" t="s">
        <v>394</v>
      </c>
      <c r="H80" s="335" t="s">
        <v>379</v>
      </c>
      <c r="I80" s="336" t="s">
        <v>655</v>
      </c>
      <c r="J80" s="337" t="s">
        <v>416</v>
      </c>
      <c r="K80" s="337"/>
      <c r="L80" s="337">
        <f>'12.バレー（一般女子）'!G11</f>
        <v>0</v>
      </c>
      <c r="M80" s="337"/>
      <c r="N80" s="338">
        <f>'12.バレー（一般女子）'!I11</f>
        <v>0</v>
      </c>
      <c r="O80" s="337" t="str">
        <f>'12.バレー（一般女子）'!J11</f>
        <v/>
      </c>
      <c r="P80" s="337">
        <f>'12.バレー（一般女子）'!K11</f>
        <v>0</v>
      </c>
      <c r="Q80" s="337"/>
      <c r="R80" s="337"/>
      <c r="S80" s="339"/>
    </row>
    <row r="81" spans="1:19" x14ac:dyDescent="0.15">
      <c r="A81" s="324">
        <f t="shared" si="1"/>
        <v>110202</v>
      </c>
      <c r="B81" s="325"/>
      <c r="C81" s="325"/>
      <c r="D81" s="325">
        <v>80</v>
      </c>
      <c r="E81" s="326">
        <v>11</v>
      </c>
      <c r="F81" s="327" t="str">
        <f>IF('0.役員名簿'!$B$7="","",VLOOKUP('0.役員名簿'!$B$7,'各番号（変更不可）'!$J$2:$K$41,2,FALSE))</f>
        <v/>
      </c>
      <c r="G81" s="327" t="s">
        <v>394</v>
      </c>
      <c r="H81" s="327" t="s">
        <v>394</v>
      </c>
      <c r="I81" s="328" t="s">
        <v>655</v>
      </c>
      <c r="J81" s="329" t="s">
        <v>417</v>
      </c>
      <c r="K81" s="329">
        <f>'12.バレー（一般女子）'!F12</f>
        <v>0</v>
      </c>
      <c r="L81" s="329">
        <f>'12.バレー（一般女子）'!G12</f>
        <v>0</v>
      </c>
      <c r="M81" s="329">
        <f>'12.バレー（一般女子）'!H12</f>
        <v>0</v>
      </c>
      <c r="N81" s="330">
        <f>'12.バレー（一般女子）'!I12</f>
        <v>0</v>
      </c>
      <c r="O81" s="329" t="str">
        <f>'12.バレー（一般女子）'!J12</f>
        <v/>
      </c>
      <c r="P81" s="329">
        <f>'12.バレー（一般女子）'!K12</f>
        <v>0</v>
      </c>
      <c r="Q81" s="329"/>
      <c r="R81" s="329"/>
      <c r="S81" s="331"/>
    </row>
    <row r="82" spans="1:19" x14ac:dyDescent="0.15">
      <c r="A82" s="332">
        <f t="shared" si="1"/>
        <v>110203</v>
      </c>
      <c r="B82" s="333"/>
      <c r="C82" s="333"/>
      <c r="D82" s="333">
        <v>81</v>
      </c>
      <c r="E82" s="334">
        <v>11</v>
      </c>
      <c r="F82" s="335" t="str">
        <f>IF('0.役員名簿'!$B$7="","",VLOOKUP('0.役員名簿'!$B$7,'各番号（変更不可）'!$J$2:$K$41,2,FALSE))</f>
        <v/>
      </c>
      <c r="G82" s="335" t="s">
        <v>380</v>
      </c>
      <c r="H82" s="335" t="s">
        <v>381</v>
      </c>
      <c r="I82" s="336" t="s">
        <v>655</v>
      </c>
      <c r="J82" s="337" t="s">
        <v>417</v>
      </c>
      <c r="K82" s="337">
        <f>'12.バレー（一般女子）'!F13</f>
        <v>0</v>
      </c>
      <c r="L82" s="337">
        <f>'12.バレー（一般女子）'!G13</f>
        <v>0</v>
      </c>
      <c r="M82" s="337">
        <f>'12.バレー（一般女子）'!H13</f>
        <v>0</v>
      </c>
      <c r="N82" s="338">
        <f>'12.バレー（一般女子）'!I13</f>
        <v>0</v>
      </c>
      <c r="O82" s="337" t="str">
        <f>'12.バレー（一般女子）'!J13</f>
        <v/>
      </c>
      <c r="P82" s="337">
        <f>'12.バレー（一般女子）'!K13</f>
        <v>0</v>
      </c>
      <c r="Q82" s="337"/>
      <c r="R82" s="337"/>
      <c r="S82" s="339"/>
    </row>
    <row r="83" spans="1:19" x14ac:dyDescent="0.15">
      <c r="A83" s="324">
        <f t="shared" si="1"/>
        <v>110204</v>
      </c>
      <c r="B83" s="325"/>
      <c r="C83" s="325"/>
      <c r="D83" s="325">
        <v>82</v>
      </c>
      <c r="E83" s="326">
        <v>11</v>
      </c>
      <c r="F83" s="327" t="str">
        <f>IF('0.役員名簿'!$B$7="","",VLOOKUP('0.役員名簿'!$B$7,'各番号（変更不可）'!$J$2:$K$41,2,FALSE))</f>
        <v/>
      </c>
      <c r="G83" s="327" t="s">
        <v>380</v>
      </c>
      <c r="H83" s="327" t="s">
        <v>382</v>
      </c>
      <c r="I83" s="328" t="s">
        <v>655</v>
      </c>
      <c r="J83" s="329" t="s">
        <v>417</v>
      </c>
      <c r="K83" s="329">
        <f>'12.バレー（一般女子）'!F14</f>
        <v>0</v>
      </c>
      <c r="L83" s="329">
        <f>'12.バレー（一般女子）'!G14</f>
        <v>0</v>
      </c>
      <c r="M83" s="329">
        <f>'12.バレー（一般女子）'!H14</f>
        <v>0</v>
      </c>
      <c r="N83" s="330">
        <f>'12.バレー（一般女子）'!I14</f>
        <v>0</v>
      </c>
      <c r="O83" s="329" t="str">
        <f>'12.バレー（一般女子）'!J14</f>
        <v/>
      </c>
      <c r="P83" s="329">
        <f>'12.バレー（一般女子）'!K14</f>
        <v>0</v>
      </c>
      <c r="Q83" s="329"/>
      <c r="R83" s="329"/>
      <c r="S83" s="331"/>
    </row>
    <row r="84" spans="1:19" x14ac:dyDescent="0.15">
      <c r="A84" s="332">
        <f t="shared" si="1"/>
        <v>110205</v>
      </c>
      <c r="B84" s="333"/>
      <c r="C84" s="333"/>
      <c r="D84" s="333">
        <v>83</v>
      </c>
      <c r="E84" s="334">
        <v>11</v>
      </c>
      <c r="F84" s="335" t="str">
        <f>IF('0.役員名簿'!$B$7="","",VLOOKUP('0.役員名簿'!$B$7,'各番号（変更不可）'!$J$2:$K$41,2,FALSE))</f>
        <v/>
      </c>
      <c r="G84" s="335" t="s">
        <v>380</v>
      </c>
      <c r="H84" s="335" t="s">
        <v>383</v>
      </c>
      <c r="I84" s="336" t="s">
        <v>655</v>
      </c>
      <c r="J84" s="337" t="s">
        <v>417</v>
      </c>
      <c r="K84" s="337">
        <f>'12.バレー（一般女子）'!F15</f>
        <v>0</v>
      </c>
      <c r="L84" s="337">
        <f>'12.バレー（一般女子）'!G15</f>
        <v>0</v>
      </c>
      <c r="M84" s="337">
        <f>'12.バレー（一般女子）'!H15</f>
        <v>0</v>
      </c>
      <c r="N84" s="338">
        <f>'12.バレー（一般女子）'!I15</f>
        <v>0</v>
      </c>
      <c r="O84" s="337" t="str">
        <f>'12.バレー（一般女子）'!J15</f>
        <v/>
      </c>
      <c r="P84" s="337">
        <f>'12.バレー（一般女子）'!K15</f>
        <v>0</v>
      </c>
      <c r="Q84" s="337"/>
      <c r="R84" s="337"/>
      <c r="S84" s="339"/>
    </row>
    <row r="85" spans="1:19" x14ac:dyDescent="0.15">
      <c r="A85" s="324">
        <f t="shared" si="1"/>
        <v>110206</v>
      </c>
      <c r="B85" s="325"/>
      <c r="C85" s="325"/>
      <c r="D85" s="325">
        <v>84</v>
      </c>
      <c r="E85" s="326">
        <v>11</v>
      </c>
      <c r="F85" s="327" t="str">
        <f>IF('0.役員名簿'!$B$7="","",VLOOKUP('0.役員名簿'!$B$7,'各番号（変更不可）'!$J$2:$K$41,2,FALSE))</f>
        <v/>
      </c>
      <c r="G85" s="327" t="s">
        <v>380</v>
      </c>
      <c r="H85" s="327" t="s">
        <v>384</v>
      </c>
      <c r="I85" s="328" t="s">
        <v>655</v>
      </c>
      <c r="J85" s="329" t="s">
        <v>417</v>
      </c>
      <c r="K85" s="329">
        <f>'12.バレー（一般女子）'!F16</f>
        <v>0</v>
      </c>
      <c r="L85" s="329">
        <f>'12.バレー（一般女子）'!G16</f>
        <v>0</v>
      </c>
      <c r="M85" s="329">
        <f>'12.バレー（一般女子）'!H16</f>
        <v>0</v>
      </c>
      <c r="N85" s="330">
        <f>'12.バレー（一般女子）'!I16</f>
        <v>0</v>
      </c>
      <c r="O85" s="329" t="str">
        <f>'12.バレー（一般女子）'!J16</f>
        <v/>
      </c>
      <c r="P85" s="329">
        <f>'12.バレー（一般女子）'!K16</f>
        <v>0</v>
      </c>
      <c r="Q85" s="329"/>
      <c r="R85" s="329"/>
      <c r="S85" s="331"/>
    </row>
    <row r="86" spans="1:19" x14ac:dyDescent="0.15">
      <c r="A86" s="332">
        <f t="shared" si="1"/>
        <v>110207</v>
      </c>
      <c r="B86" s="333"/>
      <c r="C86" s="333"/>
      <c r="D86" s="333">
        <v>85</v>
      </c>
      <c r="E86" s="334">
        <v>11</v>
      </c>
      <c r="F86" s="335" t="str">
        <f>IF('0.役員名簿'!$B$7="","",VLOOKUP('0.役員名簿'!$B$7,'各番号（変更不可）'!$J$2:$K$41,2,FALSE))</f>
        <v/>
      </c>
      <c r="G86" s="335" t="s">
        <v>380</v>
      </c>
      <c r="H86" s="335" t="s">
        <v>385</v>
      </c>
      <c r="I86" s="336" t="s">
        <v>655</v>
      </c>
      <c r="J86" s="337" t="s">
        <v>417</v>
      </c>
      <c r="K86" s="337">
        <f>'12.バレー（一般女子）'!F17</f>
        <v>0</v>
      </c>
      <c r="L86" s="337">
        <f>'12.バレー（一般女子）'!G17</f>
        <v>0</v>
      </c>
      <c r="M86" s="337">
        <f>'12.バレー（一般女子）'!H17</f>
        <v>0</v>
      </c>
      <c r="N86" s="338">
        <f>'12.バレー（一般女子）'!I17</f>
        <v>0</v>
      </c>
      <c r="O86" s="337" t="str">
        <f>'12.バレー（一般女子）'!J17</f>
        <v/>
      </c>
      <c r="P86" s="337">
        <f>'12.バレー（一般女子）'!K17</f>
        <v>0</v>
      </c>
      <c r="Q86" s="337"/>
      <c r="R86" s="337"/>
      <c r="S86" s="339"/>
    </row>
    <row r="87" spans="1:19" x14ac:dyDescent="0.15">
      <c r="A87" s="324">
        <f t="shared" si="1"/>
        <v>110208</v>
      </c>
      <c r="B87" s="325"/>
      <c r="C87" s="325"/>
      <c r="D87" s="325">
        <v>86</v>
      </c>
      <c r="E87" s="326">
        <v>11</v>
      </c>
      <c r="F87" s="327" t="str">
        <f>IF('0.役員名簿'!$B$7="","",VLOOKUP('0.役員名簿'!$B$7,'各番号（変更不可）'!$J$2:$K$41,2,FALSE))</f>
        <v/>
      </c>
      <c r="G87" s="327" t="s">
        <v>380</v>
      </c>
      <c r="H87" s="327" t="s">
        <v>386</v>
      </c>
      <c r="I87" s="328" t="s">
        <v>655</v>
      </c>
      <c r="J87" s="329" t="s">
        <v>417</v>
      </c>
      <c r="K87" s="329">
        <f>'12.バレー（一般女子）'!F18</f>
        <v>0</v>
      </c>
      <c r="L87" s="329">
        <f>'12.バレー（一般女子）'!G18</f>
        <v>0</v>
      </c>
      <c r="M87" s="329">
        <f>'12.バレー（一般女子）'!H18</f>
        <v>0</v>
      </c>
      <c r="N87" s="330">
        <f>'12.バレー（一般女子）'!I18</f>
        <v>0</v>
      </c>
      <c r="O87" s="329" t="str">
        <f>'12.バレー（一般女子）'!J18</f>
        <v/>
      </c>
      <c r="P87" s="329">
        <f>'12.バレー（一般女子）'!K18</f>
        <v>0</v>
      </c>
      <c r="Q87" s="329"/>
      <c r="R87" s="329"/>
      <c r="S87" s="331"/>
    </row>
    <row r="88" spans="1:19" x14ac:dyDescent="0.15">
      <c r="A88" s="332">
        <f t="shared" si="1"/>
        <v>110209</v>
      </c>
      <c r="B88" s="333"/>
      <c r="C88" s="333"/>
      <c r="D88" s="333">
        <v>87</v>
      </c>
      <c r="E88" s="334">
        <v>11</v>
      </c>
      <c r="F88" s="335" t="str">
        <f>IF('0.役員名簿'!$B$7="","",VLOOKUP('0.役員名簿'!$B$7,'各番号（変更不可）'!$J$2:$K$41,2,FALSE))</f>
        <v/>
      </c>
      <c r="G88" s="335" t="s">
        <v>380</v>
      </c>
      <c r="H88" s="335" t="s">
        <v>387</v>
      </c>
      <c r="I88" s="336" t="s">
        <v>655</v>
      </c>
      <c r="J88" s="337" t="s">
        <v>417</v>
      </c>
      <c r="K88" s="337">
        <f>'12.バレー（一般女子）'!F19</f>
        <v>0</v>
      </c>
      <c r="L88" s="337">
        <f>'12.バレー（一般女子）'!G19</f>
        <v>0</v>
      </c>
      <c r="M88" s="337">
        <f>'12.バレー（一般女子）'!H19</f>
        <v>0</v>
      </c>
      <c r="N88" s="338">
        <f>'12.バレー（一般女子）'!I19</f>
        <v>0</v>
      </c>
      <c r="O88" s="337" t="str">
        <f>'12.バレー（一般女子）'!J19</f>
        <v/>
      </c>
      <c r="P88" s="337">
        <f>'12.バレー（一般女子）'!K19</f>
        <v>0</v>
      </c>
      <c r="Q88" s="337"/>
      <c r="R88" s="337"/>
      <c r="S88" s="339"/>
    </row>
    <row r="89" spans="1:19" x14ac:dyDescent="0.15">
      <c r="A89" s="324">
        <f t="shared" si="1"/>
        <v>110210</v>
      </c>
      <c r="B89" s="325"/>
      <c r="C89" s="325"/>
      <c r="D89" s="325">
        <v>88</v>
      </c>
      <c r="E89" s="326">
        <v>11</v>
      </c>
      <c r="F89" s="327" t="str">
        <f>IF('0.役員名簿'!$B$7="","",VLOOKUP('0.役員名簿'!$B$7,'各番号（変更不可）'!$J$2:$K$41,2,FALSE))</f>
        <v/>
      </c>
      <c r="G89" s="327" t="s">
        <v>380</v>
      </c>
      <c r="H89" s="327" t="s">
        <v>388</v>
      </c>
      <c r="I89" s="328" t="s">
        <v>655</v>
      </c>
      <c r="J89" s="329" t="s">
        <v>417</v>
      </c>
      <c r="K89" s="329">
        <f>'12.バレー（一般女子）'!F20</f>
        <v>0</v>
      </c>
      <c r="L89" s="329">
        <f>'12.バレー（一般女子）'!G20</f>
        <v>0</v>
      </c>
      <c r="M89" s="329">
        <f>'12.バレー（一般女子）'!H20</f>
        <v>0</v>
      </c>
      <c r="N89" s="330">
        <f>'12.バレー（一般女子）'!I20</f>
        <v>0</v>
      </c>
      <c r="O89" s="329" t="str">
        <f>'12.バレー（一般女子）'!J20</f>
        <v/>
      </c>
      <c r="P89" s="329">
        <f>'12.バレー（一般女子）'!K20</f>
        <v>0</v>
      </c>
      <c r="Q89" s="329"/>
      <c r="R89" s="329"/>
      <c r="S89" s="331"/>
    </row>
    <row r="90" spans="1:19" x14ac:dyDescent="0.15">
      <c r="A90" s="332">
        <f t="shared" si="1"/>
        <v>110211</v>
      </c>
      <c r="B90" s="333"/>
      <c r="C90" s="333"/>
      <c r="D90" s="333">
        <v>89</v>
      </c>
      <c r="E90" s="334">
        <v>11</v>
      </c>
      <c r="F90" s="335" t="str">
        <f>IF('0.役員名簿'!$B$7="","",VLOOKUP('0.役員名簿'!$B$7,'各番号（変更不可）'!$J$2:$K$41,2,FALSE))</f>
        <v/>
      </c>
      <c r="G90" s="335" t="s">
        <v>380</v>
      </c>
      <c r="H90" s="335" t="s">
        <v>389</v>
      </c>
      <c r="I90" s="336" t="s">
        <v>655</v>
      </c>
      <c r="J90" s="337" t="s">
        <v>417</v>
      </c>
      <c r="K90" s="337">
        <f>'12.バレー（一般女子）'!F21</f>
        <v>0</v>
      </c>
      <c r="L90" s="337">
        <f>'12.バレー（一般女子）'!G21</f>
        <v>0</v>
      </c>
      <c r="M90" s="337">
        <f>'12.バレー（一般女子）'!H21</f>
        <v>0</v>
      </c>
      <c r="N90" s="338">
        <f>'12.バレー（一般女子）'!I21</f>
        <v>0</v>
      </c>
      <c r="O90" s="337" t="str">
        <f>'12.バレー（一般女子）'!J21</f>
        <v/>
      </c>
      <c r="P90" s="337">
        <f>'12.バレー（一般女子）'!K21</f>
        <v>0</v>
      </c>
      <c r="Q90" s="337"/>
      <c r="R90" s="337"/>
      <c r="S90" s="339"/>
    </row>
    <row r="91" spans="1:19" x14ac:dyDescent="0.15">
      <c r="A91" s="324">
        <f t="shared" si="1"/>
        <v>110212</v>
      </c>
      <c r="B91" s="325"/>
      <c r="C91" s="325"/>
      <c r="D91" s="325">
        <v>90</v>
      </c>
      <c r="E91" s="326">
        <v>11</v>
      </c>
      <c r="F91" s="327" t="str">
        <f>IF('0.役員名簿'!$B$7="","",VLOOKUP('0.役員名簿'!$B$7,'各番号（変更不可）'!$J$2:$K$41,2,FALSE))</f>
        <v/>
      </c>
      <c r="G91" s="327" t="s">
        <v>380</v>
      </c>
      <c r="H91" s="327" t="s">
        <v>390</v>
      </c>
      <c r="I91" s="328" t="s">
        <v>655</v>
      </c>
      <c r="J91" s="329" t="s">
        <v>417</v>
      </c>
      <c r="K91" s="329">
        <f>'12.バレー（一般女子）'!F22</f>
        <v>0</v>
      </c>
      <c r="L91" s="329">
        <f>'12.バレー（一般女子）'!G22</f>
        <v>0</v>
      </c>
      <c r="M91" s="329">
        <f>'12.バレー（一般女子）'!H22</f>
        <v>0</v>
      </c>
      <c r="N91" s="330">
        <f>'12.バレー（一般女子）'!I22</f>
        <v>0</v>
      </c>
      <c r="O91" s="329" t="str">
        <f>'12.バレー（一般女子）'!J22</f>
        <v/>
      </c>
      <c r="P91" s="329">
        <f>'12.バレー（一般女子）'!K22</f>
        <v>0</v>
      </c>
      <c r="Q91" s="329"/>
      <c r="R91" s="329"/>
      <c r="S91" s="331"/>
    </row>
    <row r="92" spans="1:19" x14ac:dyDescent="0.15">
      <c r="A92" s="332">
        <f t="shared" si="1"/>
        <v>110213</v>
      </c>
      <c r="B92" s="333"/>
      <c r="C92" s="333"/>
      <c r="D92" s="333">
        <v>91</v>
      </c>
      <c r="E92" s="334">
        <v>11</v>
      </c>
      <c r="F92" s="335" t="str">
        <f>IF('0.役員名簿'!$B$7="","",VLOOKUP('0.役員名簿'!$B$7,'各番号（変更不可）'!$J$2:$K$41,2,FALSE))</f>
        <v/>
      </c>
      <c r="G92" s="335" t="s">
        <v>380</v>
      </c>
      <c r="H92" s="335" t="s">
        <v>391</v>
      </c>
      <c r="I92" s="336" t="s">
        <v>655</v>
      </c>
      <c r="J92" s="337" t="s">
        <v>417</v>
      </c>
      <c r="K92" s="337">
        <f>'12.バレー（一般女子）'!F23</f>
        <v>0</v>
      </c>
      <c r="L92" s="337">
        <f>'12.バレー（一般女子）'!G23</f>
        <v>0</v>
      </c>
      <c r="M92" s="337">
        <f>'12.バレー（一般女子）'!H23</f>
        <v>0</v>
      </c>
      <c r="N92" s="338">
        <f>'12.バレー（一般女子）'!I23</f>
        <v>0</v>
      </c>
      <c r="O92" s="337" t="str">
        <f>'12.バレー（一般女子）'!J23</f>
        <v/>
      </c>
      <c r="P92" s="337">
        <f>'12.バレー（一般女子）'!K23</f>
        <v>0</v>
      </c>
      <c r="Q92" s="337"/>
      <c r="R92" s="337"/>
      <c r="S92" s="339"/>
    </row>
    <row r="93" spans="1:19" x14ac:dyDescent="0.15">
      <c r="A93" s="324">
        <f t="shared" si="1"/>
        <v>110214</v>
      </c>
      <c r="B93" s="325"/>
      <c r="C93" s="325"/>
      <c r="D93" s="325">
        <v>92</v>
      </c>
      <c r="E93" s="326">
        <v>11</v>
      </c>
      <c r="F93" s="327" t="str">
        <f>IF('0.役員名簿'!$B$7="","",VLOOKUP('0.役員名簿'!$B$7,'各番号（変更不可）'!$J$2:$K$41,2,FALSE))</f>
        <v/>
      </c>
      <c r="G93" s="327" t="s">
        <v>380</v>
      </c>
      <c r="H93" s="327" t="s">
        <v>392</v>
      </c>
      <c r="I93" s="328" t="s">
        <v>655</v>
      </c>
      <c r="J93" s="329" t="s">
        <v>417</v>
      </c>
      <c r="K93" s="329">
        <f>'12.バレー（一般女子）'!F24</f>
        <v>0</v>
      </c>
      <c r="L93" s="329">
        <f>'12.バレー（一般女子）'!G24</f>
        <v>0</v>
      </c>
      <c r="M93" s="329">
        <f>'12.バレー（一般女子）'!H24</f>
        <v>0</v>
      </c>
      <c r="N93" s="330">
        <f>'12.バレー（一般女子）'!I24</f>
        <v>0</v>
      </c>
      <c r="O93" s="329" t="str">
        <f>'12.バレー（一般女子）'!J24</f>
        <v/>
      </c>
      <c r="P93" s="329">
        <f>'12.バレー（一般女子）'!K24</f>
        <v>0</v>
      </c>
      <c r="Q93" s="329"/>
      <c r="R93" s="329"/>
      <c r="S93" s="331"/>
    </row>
    <row r="94" spans="1:19" x14ac:dyDescent="0.15">
      <c r="A94" s="332">
        <f t="shared" si="1"/>
        <v>110215</v>
      </c>
      <c r="B94" s="333"/>
      <c r="C94" s="333"/>
      <c r="D94" s="333">
        <v>93</v>
      </c>
      <c r="E94" s="334">
        <v>11</v>
      </c>
      <c r="F94" s="335" t="str">
        <f>IF('0.役員名簿'!$B$7="","",VLOOKUP('0.役員名簿'!$B$7,'各番号（変更不可）'!$J$2:$K$41,2,FALSE))</f>
        <v/>
      </c>
      <c r="G94" s="335" t="s">
        <v>380</v>
      </c>
      <c r="H94" s="335" t="s">
        <v>393</v>
      </c>
      <c r="I94" s="336" t="s">
        <v>655</v>
      </c>
      <c r="J94" s="337" t="s">
        <v>417</v>
      </c>
      <c r="K94" s="337">
        <f>'12.バレー（一般女子）'!F25</f>
        <v>0</v>
      </c>
      <c r="L94" s="337">
        <f>'12.バレー（一般女子）'!G25</f>
        <v>0</v>
      </c>
      <c r="M94" s="337">
        <f>'12.バレー（一般女子）'!H25</f>
        <v>0</v>
      </c>
      <c r="N94" s="338">
        <f>'12.バレー（一般女子）'!I25</f>
        <v>0</v>
      </c>
      <c r="O94" s="337" t="str">
        <f>'12.バレー（一般女子）'!J25</f>
        <v/>
      </c>
      <c r="P94" s="337">
        <f>'12.バレー（一般女子）'!K25</f>
        <v>0</v>
      </c>
      <c r="Q94" s="337"/>
      <c r="R94" s="337"/>
      <c r="S94" s="339"/>
    </row>
    <row r="95" spans="1:19" x14ac:dyDescent="0.15">
      <c r="A95" s="324">
        <f t="shared" si="1"/>
        <v>110216</v>
      </c>
      <c r="B95" s="325"/>
      <c r="C95" s="325"/>
      <c r="D95" s="325">
        <v>94</v>
      </c>
      <c r="E95" s="326">
        <v>11</v>
      </c>
      <c r="F95" s="327" t="str">
        <f>IF('0.役員名簿'!$B$7="","",VLOOKUP('0.役員名簿'!$B$7,'各番号（変更不可）'!$J$2:$K$41,2,FALSE))</f>
        <v/>
      </c>
      <c r="G95" s="327" t="s">
        <v>380</v>
      </c>
      <c r="H95" s="327" t="s">
        <v>399</v>
      </c>
      <c r="I95" s="328" t="s">
        <v>655</v>
      </c>
      <c r="J95" s="329" t="s">
        <v>417</v>
      </c>
      <c r="K95" s="329">
        <f>'12.バレー（一般女子）'!F26</f>
        <v>0</v>
      </c>
      <c r="L95" s="329">
        <f>'12.バレー（一般女子）'!G26</f>
        <v>0</v>
      </c>
      <c r="M95" s="329">
        <f>'12.バレー（一般女子）'!H26</f>
        <v>0</v>
      </c>
      <c r="N95" s="330">
        <f>'12.バレー（一般女子）'!I26</f>
        <v>0</v>
      </c>
      <c r="O95" s="329" t="str">
        <f>'12.バレー（一般女子）'!J26</f>
        <v/>
      </c>
      <c r="P95" s="329">
        <f>'12.バレー（一般女子）'!K26</f>
        <v>0</v>
      </c>
      <c r="Q95" s="329"/>
      <c r="R95" s="329"/>
      <c r="S95" s="331"/>
    </row>
    <row r="96" spans="1:19" x14ac:dyDescent="0.15">
      <c r="A96" s="332">
        <f t="shared" si="1"/>
        <v>110217</v>
      </c>
      <c r="B96" s="333"/>
      <c r="C96" s="333"/>
      <c r="D96" s="333">
        <v>95</v>
      </c>
      <c r="E96" s="334">
        <v>11</v>
      </c>
      <c r="F96" s="335" t="str">
        <f>IF('0.役員名簿'!$B$7="","",VLOOKUP('0.役員名簿'!$B$7,'各番号（変更不可）'!$J$2:$K$41,2,FALSE))</f>
        <v/>
      </c>
      <c r="G96" s="335" t="s">
        <v>380</v>
      </c>
      <c r="H96" s="335" t="s">
        <v>400</v>
      </c>
      <c r="I96" s="336" t="s">
        <v>655</v>
      </c>
      <c r="J96" s="337" t="s">
        <v>418</v>
      </c>
      <c r="K96" s="337"/>
      <c r="L96" s="337">
        <f>'12.バレー（一般女子）'!G27</f>
        <v>0</v>
      </c>
      <c r="M96" s="337"/>
      <c r="N96" s="338">
        <f>'12.バレー（一般女子）'!I27</f>
        <v>0</v>
      </c>
      <c r="O96" s="337" t="str">
        <f>'12.バレー（一般女子）'!J27</f>
        <v/>
      </c>
      <c r="P96" s="337">
        <f>'12.バレー（一般女子）'!K27</f>
        <v>0</v>
      </c>
      <c r="Q96" s="337"/>
      <c r="R96" s="337"/>
      <c r="S96" s="339"/>
    </row>
    <row r="97" spans="1:19" x14ac:dyDescent="0.15">
      <c r="A97" s="324">
        <f t="shared" si="1"/>
        <v>110218</v>
      </c>
      <c r="B97" s="325"/>
      <c r="C97" s="325"/>
      <c r="D97" s="325">
        <v>96</v>
      </c>
      <c r="E97" s="326">
        <v>11</v>
      </c>
      <c r="F97" s="327" t="str">
        <f>IF('0.役員名簿'!$B$7="","",VLOOKUP('0.役員名簿'!$B$7,'各番号（変更不可）'!$J$2:$K$41,2,FALSE))</f>
        <v/>
      </c>
      <c r="G97" s="327" t="s">
        <v>380</v>
      </c>
      <c r="H97" s="327" t="s">
        <v>401</v>
      </c>
      <c r="I97" s="328" t="s">
        <v>655</v>
      </c>
      <c r="J97" s="329" t="s">
        <v>644</v>
      </c>
      <c r="K97" s="329"/>
      <c r="L97" s="329">
        <f>'12.バレー（一般女子）'!G28</f>
        <v>0</v>
      </c>
      <c r="M97" s="329"/>
      <c r="N97" s="330">
        <f>'12.バレー（一般女子）'!I28</f>
        <v>0</v>
      </c>
      <c r="O97" s="329" t="str">
        <f>'12.バレー（一般女子）'!J28</f>
        <v/>
      </c>
      <c r="P97" s="329">
        <f>'12.バレー（一般女子）'!K28</f>
        <v>0</v>
      </c>
      <c r="Q97" s="329"/>
      <c r="R97" s="329"/>
      <c r="S97" s="331"/>
    </row>
    <row r="98" spans="1:19" x14ac:dyDescent="0.15">
      <c r="A98" s="332">
        <f t="shared" si="1"/>
        <v>110301</v>
      </c>
      <c r="B98" s="333"/>
      <c r="C98" s="333"/>
      <c r="D98" s="333">
        <v>97</v>
      </c>
      <c r="E98" s="334">
        <v>11</v>
      </c>
      <c r="F98" s="335" t="str">
        <f>IF('0.役員名簿'!$B$7="","",VLOOKUP('0.役員名簿'!$B$7,'各番号（変更不可）'!$J$2:$K$41,2,FALSE))</f>
        <v/>
      </c>
      <c r="G98" s="335" t="s">
        <v>395</v>
      </c>
      <c r="H98" s="335" t="s">
        <v>378</v>
      </c>
      <c r="I98" s="336" t="s">
        <v>656</v>
      </c>
      <c r="J98" s="337" t="s">
        <v>416</v>
      </c>
      <c r="K98" s="337"/>
      <c r="L98" s="337">
        <f>'13.バレー（青年男子）'!C11</f>
        <v>0</v>
      </c>
      <c r="M98" s="337"/>
      <c r="N98" s="338">
        <f>'13.バレー（青年男子）'!E11</f>
        <v>0</v>
      </c>
      <c r="O98" s="337" t="str">
        <f>'13.バレー（青年男子）'!F11</f>
        <v/>
      </c>
      <c r="P98" s="337">
        <f>'13.バレー（青年男子）'!G11</f>
        <v>0</v>
      </c>
      <c r="Q98" s="337">
        <f>'13.バレー（青年男子）'!H11</f>
        <v>0</v>
      </c>
      <c r="R98" s="337"/>
      <c r="S98" s="339"/>
    </row>
    <row r="99" spans="1:19" x14ac:dyDescent="0.15">
      <c r="A99" s="324">
        <f t="shared" si="1"/>
        <v>110302</v>
      </c>
      <c r="B99" s="325"/>
      <c r="C99" s="325"/>
      <c r="D99" s="325">
        <v>98</v>
      </c>
      <c r="E99" s="326">
        <v>11</v>
      </c>
      <c r="F99" s="327" t="str">
        <f>IF('0.役員名簿'!$B$7="","",VLOOKUP('0.役員名簿'!$B$7,'各番号（変更不可）'!$J$2:$K$41,2,FALSE))</f>
        <v/>
      </c>
      <c r="G99" s="327" t="s">
        <v>395</v>
      </c>
      <c r="H99" s="327" t="s">
        <v>380</v>
      </c>
      <c r="I99" s="328" t="s">
        <v>656</v>
      </c>
      <c r="J99" s="329" t="s">
        <v>417</v>
      </c>
      <c r="K99" s="329">
        <f>'13.バレー（青年男子）'!B12</f>
        <v>0</v>
      </c>
      <c r="L99" s="329">
        <f>'13.バレー（青年男子）'!C12</f>
        <v>0</v>
      </c>
      <c r="M99" s="329">
        <f>'13.バレー（青年男子）'!D12</f>
        <v>0</v>
      </c>
      <c r="N99" s="330">
        <f>'13.バレー（青年男子）'!E12</f>
        <v>0</v>
      </c>
      <c r="O99" s="329" t="str">
        <f>'13.バレー（青年男子）'!F12</f>
        <v/>
      </c>
      <c r="P99" s="329">
        <f>'13.バレー（青年男子）'!G12</f>
        <v>0</v>
      </c>
      <c r="Q99" s="329">
        <f>'13.バレー（青年男子）'!H12</f>
        <v>0</v>
      </c>
      <c r="R99" s="329"/>
      <c r="S99" s="331"/>
    </row>
    <row r="100" spans="1:19" x14ac:dyDescent="0.15">
      <c r="A100" s="332">
        <f t="shared" si="1"/>
        <v>110303</v>
      </c>
      <c r="B100" s="333"/>
      <c r="C100" s="333"/>
      <c r="D100" s="333">
        <v>99</v>
      </c>
      <c r="E100" s="334">
        <v>11</v>
      </c>
      <c r="F100" s="335" t="str">
        <f>IF('0.役員名簿'!$B$7="","",VLOOKUP('0.役員名簿'!$B$7,'各番号（変更不可）'!$J$2:$K$41,2,FALSE))</f>
        <v/>
      </c>
      <c r="G100" s="335" t="s">
        <v>381</v>
      </c>
      <c r="H100" s="335" t="s">
        <v>381</v>
      </c>
      <c r="I100" s="336" t="s">
        <v>656</v>
      </c>
      <c r="J100" s="337" t="s">
        <v>417</v>
      </c>
      <c r="K100" s="337">
        <f>'13.バレー（青年男子）'!B13</f>
        <v>0</v>
      </c>
      <c r="L100" s="337">
        <f>'13.バレー（青年男子）'!C13</f>
        <v>0</v>
      </c>
      <c r="M100" s="337">
        <f>'13.バレー（青年男子）'!D13</f>
        <v>0</v>
      </c>
      <c r="N100" s="338">
        <f>'13.バレー（青年男子）'!E13</f>
        <v>0</v>
      </c>
      <c r="O100" s="337" t="str">
        <f>'13.バレー（青年男子）'!F13</f>
        <v/>
      </c>
      <c r="P100" s="337">
        <f>'13.バレー（青年男子）'!G13</f>
        <v>0</v>
      </c>
      <c r="Q100" s="337">
        <f>'13.バレー（青年男子）'!H13</f>
        <v>0</v>
      </c>
      <c r="R100" s="337"/>
      <c r="S100" s="339"/>
    </row>
    <row r="101" spans="1:19" x14ac:dyDescent="0.15">
      <c r="A101" s="324">
        <f t="shared" si="1"/>
        <v>110304</v>
      </c>
      <c r="B101" s="325"/>
      <c r="C101" s="325"/>
      <c r="D101" s="325">
        <v>100</v>
      </c>
      <c r="E101" s="326">
        <v>11</v>
      </c>
      <c r="F101" s="327" t="str">
        <f>IF('0.役員名簿'!$B$7="","",VLOOKUP('0.役員名簿'!$B$7,'各番号（変更不可）'!$J$2:$K$41,2,FALSE))</f>
        <v/>
      </c>
      <c r="G101" s="327" t="s">
        <v>381</v>
      </c>
      <c r="H101" s="327" t="s">
        <v>382</v>
      </c>
      <c r="I101" s="328" t="s">
        <v>656</v>
      </c>
      <c r="J101" s="329" t="s">
        <v>417</v>
      </c>
      <c r="K101" s="329">
        <f>'13.バレー（青年男子）'!B14</f>
        <v>0</v>
      </c>
      <c r="L101" s="329">
        <f>'13.バレー（青年男子）'!C14</f>
        <v>0</v>
      </c>
      <c r="M101" s="329">
        <f>'13.バレー（青年男子）'!D14</f>
        <v>0</v>
      </c>
      <c r="N101" s="330">
        <f>'13.バレー（青年男子）'!E14</f>
        <v>0</v>
      </c>
      <c r="O101" s="329" t="str">
        <f>'13.バレー（青年男子）'!F14</f>
        <v/>
      </c>
      <c r="P101" s="329">
        <f>'13.バレー（青年男子）'!G14</f>
        <v>0</v>
      </c>
      <c r="Q101" s="329">
        <f>'13.バレー（青年男子）'!H14</f>
        <v>0</v>
      </c>
      <c r="R101" s="329"/>
      <c r="S101" s="331"/>
    </row>
    <row r="102" spans="1:19" x14ac:dyDescent="0.15">
      <c r="A102" s="332">
        <f t="shared" si="1"/>
        <v>110305</v>
      </c>
      <c r="B102" s="333"/>
      <c r="C102" s="333"/>
      <c r="D102" s="333">
        <v>101</v>
      </c>
      <c r="E102" s="334">
        <v>11</v>
      </c>
      <c r="F102" s="335" t="str">
        <f>IF('0.役員名簿'!$B$7="","",VLOOKUP('0.役員名簿'!$B$7,'各番号（変更不可）'!$J$2:$K$41,2,FALSE))</f>
        <v/>
      </c>
      <c r="G102" s="335" t="s">
        <v>381</v>
      </c>
      <c r="H102" s="335" t="s">
        <v>383</v>
      </c>
      <c r="I102" s="336" t="s">
        <v>656</v>
      </c>
      <c r="J102" s="337" t="s">
        <v>417</v>
      </c>
      <c r="K102" s="337">
        <f>'13.バレー（青年男子）'!B15</f>
        <v>0</v>
      </c>
      <c r="L102" s="337">
        <f>'13.バレー（青年男子）'!C15</f>
        <v>0</v>
      </c>
      <c r="M102" s="337">
        <f>'13.バレー（青年男子）'!D15</f>
        <v>0</v>
      </c>
      <c r="N102" s="338">
        <f>'13.バレー（青年男子）'!E15</f>
        <v>0</v>
      </c>
      <c r="O102" s="337" t="str">
        <f>'13.バレー（青年男子）'!F15</f>
        <v/>
      </c>
      <c r="P102" s="337">
        <f>'13.バレー（青年男子）'!G15</f>
        <v>0</v>
      </c>
      <c r="Q102" s="337">
        <f>'13.バレー（青年男子）'!H15</f>
        <v>0</v>
      </c>
      <c r="R102" s="337"/>
      <c r="S102" s="339"/>
    </row>
    <row r="103" spans="1:19" x14ac:dyDescent="0.15">
      <c r="A103" s="324">
        <f t="shared" si="1"/>
        <v>110306</v>
      </c>
      <c r="B103" s="325"/>
      <c r="C103" s="325"/>
      <c r="D103" s="325">
        <v>102</v>
      </c>
      <c r="E103" s="326">
        <v>11</v>
      </c>
      <c r="F103" s="327" t="str">
        <f>IF('0.役員名簿'!$B$7="","",VLOOKUP('0.役員名簿'!$B$7,'各番号（変更不可）'!$J$2:$K$41,2,FALSE))</f>
        <v/>
      </c>
      <c r="G103" s="327" t="s">
        <v>381</v>
      </c>
      <c r="H103" s="327" t="s">
        <v>384</v>
      </c>
      <c r="I103" s="328" t="s">
        <v>656</v>
      </c>
      <c r="J103" s="329" t="s">
        <v>417</v>
      </c>
      <c r="K103" s="329">
        <f>'13.バレー（青年男子）'!B16</f>
        <v>0</v>
      </c>
      <c r="L103" s="329">
        <f>'13.バレー（青年男子）'!C16</f>
        <v>0</v>
      </c>
      <c r="M103" s="329">
        <f>'13.バレー（青年男子）'!D16</f>
        <v>0</v>
      </c>
      <c r="N103" s="330">
        <f>'13.バレー（青年男子）'!E16</f>
        <v>0</v>
      </c>
      <c r="O103" s="329" t="str">
        <f>'13.バレー（青年男子）'!F16</f>
        <v/>
      </c>
      <c r="P103" s="329">
        <f>'13.バレー（青年男子）'!G16</f>
        <v>0</v>
      </c>
      <c r="Q103" s="329">
        <f>'13.バレー（青年男子）'!H16</f>
        <v>0</v>
      </c>
      <c r="R103" s="329"/>
      <c r="S103" s="331"/>
    </row>
    <row r="104" spans="1:19" x14ac:dyDescent="0.15">
      <c r="A104" s="332">
        <f t="shared" si="1"/>
        <v>110307</v>
      </c>
      <c r="B104" s="333"/>
      <c r="C104" s="333"/>
      <c r="D104" s="333">
        <v>103</v>
      </c>
      <c r="E104" s="334">
        <v>11</v>
      </c>
      <c r="F104" s="335" t="str">
        <f>IF('0.役員名簿'!$B$7="","",VLOOKUP('0.役員名簿'!$B$7,'各番号（変更不可）'!$J$2:$K$41,2,FALSE))</f>
        <v/>
      </c>
      <c r="G104" s="335" t="s">
        <v>381</v>
      </c>
      <c r="H104" s="335" t="s">
        <v>385</v>
      </c>
      <c r="I104" s="336" t="s">
        <v>656</v>
      </c>
      <c r="J104" s="337" t="s">
        <v>417</v>
      </c>
      <c r="K104" s="337">
        <f>'13.バレー（青年男子）'!B17</f>
        <v>0</v>
      </c>
      <c r="L104" s="337">
        <f>'13.バレー（青年男子）'!C17</f>
        <v>0</v>
      </c>
      <c r="M104" s="337">
        <f>'13.バレー（青年男子）'!D17</f>
        <v>0</v>
      </c>
      <c r="N104" s="338">
        <f>'13.バレー（青年男子）'!E17</f>
        <v>0</v>
      </c>
      <c r="O104" s="337" t="str">
        <f>'13.バレー（青年男子）'!F17</f>
        <v/>
      </c>
      <c r="P104" s="337">
        <f>'13.バレー（青年男子）'!G17</f>
        <v>0</v>
      </c>
      <c r="Q104" s="337">
        <f>'13.バレー（青年男子）'!H17</f>
        <v>0</v>
      </c>
      <c r="R104" s="337"/>
      <c r="S104" s="339"/>
    </row>
    <row r="105" spans="1:19" x14ac:dyDescent="0.15">
      <c r="A105" s="324">
        <f t="shared" si="1"/>
        <v>110308</v>
      </c>
      <c r="B105" s="325"/>
      <c r="C105" s="325"/>
      <c r="D105" s="325">
        <v>104</v>
      </c>
      <c r="E105" s="326">
        <v>11</v>
      </c>
      <c r="F105" s="327" t="str">
        <f>IF('0.役員名簿'!$B$7="","",VLOOKUP('0.役員名簿'!$B$7,'各番号（変更不可）'!$J$2:$K$41,2,FALSE))</f>
        <v/>
      </c>
      <c r="G105" s="327" t="s">
        <v>381</v>
      </c>
      <c r="H105" s="327" t="s">
        <v>386</v>
      </c>
      <c r="I105" s="328" t="s">
        <v>656</v>
      </c>
      <c r="J105" s="329" t="s">
        <v>417</v>
      </c>
      <c r="K105" s="329">
        <f>'13.バレー（青年男子）'!B18</f>
        <v>0</v>
      </c>
      <c r="L105" s="329">
        <f>'13.バレー（青年男子）'!C18</f>
        <v>0</v>
      </c>
      <c r="M105" s="329">
        <f>'13.バレー（青年男子）'!D18</f>
        <v>0</v>
      </c>
      <c r="N105" s="330">
        <f>'13.バレー（青年男子）'!E18</f>
        <v>0</v>
      </c>
      <c r="O105" s="329" t="str">
        <f>'13.バレー（青年男子）'!F18</f>
        <v/>
      </c>
      <c r="P105" s="329">
        <f>'13.バレー（青年男子）'!G18</f>
        <v>0</v>
      </c>
      <c r="Q105" s="329">
        <f>'13.バレー（青年男子）'!H18</f>
        <v>0</v>
      </c>
      <c r="R105" s="329"/>
      <c r="S105" s="331"/>
    </row>
    <row r="106" spans="1:19" x14ac:dyDescent="0.15">
      <c r="A106" s="332">
        <f t="shared" si="1"/>
        <v>110309</v>
      </c>
      <c r="B106" s="333"/>
      <c r="C106" s="333"/>
      <c r="D106" s="333">
        <v>105</v>
      </c>
      <c r="E106" s="334">
        <v>11</v>
      </c>
      <c r="F106" s="335" t="str">
        <f>IF('0.役員名簿'!$B$7="","",VLOOKUP('0.役員名簿'!$B$7,'各番号（変更不可）'!$J$2:$K$41,2,FALSE))</f>
        <v/>
      </c>
      <c r="G106" s="335" t="s">
        <v>381</v>
      </c>
      <c r="H106" s="335" t="s">
        <v>387</v>
      </c>
      <c r="I106" s="336" t="s">
        <v>656</v>
      </c>
      <c r="J106" s="337" t="s">
        <v>417</v>
      </c>
      <c r="K106" s="337">
        <f>'13.バレー（青年男子）'!B19</f>
        <v>0</v>
      </c>
      <c r="L106" s="337">
        <f>'13.バレー（青年男子）'!C19</f>
        <v>0</v>
      </c>
      <c r="M106" s="337">
        <f>'13.バレー（青年男子）'!D19</f>
        <v>0</v>
      </c>
      <c r="N106" s="338">
        <f>'13.バレー（青年男子）'!E19</f>
        <v>0</v>
      </c>
      <c r="O106" s="337" t="str">
        <f>'13.バレー（青年男子）'!F19</f>
        <v/>
      </c>
      <c r="P106" s="337">
        <f>'13.バレー（青年男子）'!G19</f>
        <v>0</v>
      </c>
      <c r="Q106" s="337">
        <f>'13.バレー（青年男子）'!H19</f>
        <v>0</v>
      </c>
      <c r="R106" s="337"/>
      <c r="S106" s="339"/>
    </row>
    <row r="107" spans="1:19" x14ac:dyDescent="0.15">
      <c r="A107" s="324">
        <f t="shared" si="1"/>
        <v>110310</v>
      </c>
      <c r="B107" s="325"/>
      <c r="C107" s="325"/>
      <c r="D107" s="325">
        <v>106</v>
      </c>
      <c r="E107" s="326">
        <v>11</v>
      </c>
      <c r="F107" s="327" t="str">
        <f>IF('0.役員名簿'!$B$7="","",VLOOKUP('0.役員名簿'!$B$7,'各番号（変更不可）'!$J$2:$K$41,2,FALSE))</f>
        <v/>
      </c>
      <c r="G107" s="327" t="s">
        <v>381</v>
      </c>
      <c r="H107" s="327" t="s">
        <v>388</v>
      </c>
      <c r="I107" s="328" t="s">
        <v>656</v>
      </c>
      <c r="J107" s="329" t="s">
        <v>417</v>
      </c>
      <c r="K107" s="329">
        <f>'13.バレー（青年男子）'!B20</f>
        <v>0</v>
      </c>
      <c r="L107" s="329">
        <f>'13.バレー（青年男子）'!C20</f>
        <v>0</v>
      </c>
      <c r="M107" s="329">
        <f>'13.バレー（青年男子）'!D20</f>
        <v>0</v>
      </c>
      <c r="N107" s="330">
        <f>'13.バレー（青年男子）'!E20</f>
        <v>0</v>
      </c>
      <c r="O107" s="329" t="str">
        <f>'13.バレー（青年男子）'!F20</f>
        <v/>
      </c>
      <c r="P107" s="329">
        <f>'13.バレー（青年男子）'!G20</f>
        <v>0</v>
      </c>
      <c r="Q107" s="329">
        <f>'13.バレー（青年男子）'!H20</f>
        <v>0</v>
      </c>
      <c r="R107" s="329"/>
      <c r="S107" s="331"/>
    </row>
    <row r="108" spans="1:19" x14ac:dyDescent="0.15">
      <c r="A108" s="332">
        <f t="shared" si="1"/>
        <v>110311</v>
      </c>
      <c r="B108" s="333"/>
      <c r="C108" s="333"/>
      <c r="D108" s="333">
        <v>107</v>
      </c>
      <c r="E108" s="334">
        <v>11</v>
      </c>
      <c r="F108" s="335" t="str">
        <f>IF('0.役員名簿'!$B$7="","",VLOOKUP('0.役員名簿'!$B$7,'各番号（変更不可）'!$J$2:$K$41,2,FALSE))</f>
        <v/>
      </c>
      <c r="G108" s="335" t="s">
        <v>381</v>
      </c>
      <c r="H108" s="335" t="s">
        <v>389</v>
      </c>
      <c r="I108" s="336" t="s">
        <v>656</v>
      </c>
      <c r="J108" s="337" t="s">
        <v>417</v>
      </c>
      <c r="K108" s="337">
        <f>'13.バレー（青年男子）'!B21</f>
        <v>0</v>
      </c>
      <c r="L108" s="337">
        <f>'13.バレー（青年男子）'!C21</f>
        <v>0</v>
      </c>
      <c r="M108" s="337">
        <f>'13.バレー（青年男子）'!D21</f>
        <v>0</v>
      </c>
      <c r="N108" s="338">
        <f>'13.バレー（青年男子）'!E21</f>
        <v>0</v>
      </c>
      <c r="O108" s="337" t="str">
        <f>'13.バレー（青年男子）'!F21</f>
        <v/>
      </c>
      <c r="P108" s="337">
        <f>'13.バレー（青年男子）'!G21</f>
        <v>0</v>
      </c>
      <c r="Q108" s="337">
        <f>'13.バレー（青年男子）'!H21</f>
        <v>0</v>
      </c>
      <c r="R108" s="337"/>
      <c r="S108" s="339"/>
    </row>
    <row r="109" spans="1:19" x14ac:dyDescent="0.15">
      <c r="A109" s="324">
        <f t="shared" si="1"/>
        <v>110312</v>
      </c>
      <c r="B109" s="325"/>
      <c r="C109" s="325"/>
      <c r="D109" s="325">
        <v>108</v>
      </c>
      <c r="E109" s="326">
        <v>11</v>
      </c>
      <c r="F109" s="327" t="str">
        <f>IF('0.役員名簿'!$B$7="","",VLOOKUP('0.役員名簿'!$B$7,'各番号（変更不可）'!$J$2:$K$41,2,FALSE))</f>
        <v/>
      </c>
      <c r="G109" s="327" t="s">
        <v>381</v>
      </c>
      <c r="H109" s="327" t="s">
        <v>390</v>
      </c>
      <c r="I109" s="328" t="s">
        <v>656</v>
      </c>
      <c r="J109" s="329" t="s">
        <v>417</v>
      </c>
      <c r="K109" s="329">
        <f>'13.バレー（青年男子）'!B22</f>
        <v>0</v>
      </c>
      <c r="L109" s="329">
        <f>'13.バレー（青年男子）'!C22</f>
        <v>0</v>
      </c>
      <c r="M109" s="329">
        <f>'13.バレー（青年男子）'!D22</f>
        <v>0</v>
      </c>
      <c r="N109" s="330">
        <f>'13.バレー（青年男子）'!E22</f>
        <v>0</v>
      </c>
      <c r="O109" s="329" t="str">
        <f>'13.バレー（青年男子）'!F22</f>
        <v/>
      </c>
      <c r="P109" s="329">
        <f>'13.バレー（青年男子）'!G22</f>
        <v>0</v>
      </c>
      <c r="Q109" s="329">
        <f>'13.バレー（青年男子）'!H22</f>
        <v>0</v>
      </c>
      <c r="R109" s="329"/>
      <c r="S109" s="331"/>
    </row>
    <row r="110" spans="1:19" x14ac:dyDescent="0.15">
      <c r="A110" s="332">
        <f t="shared" si="1"/>
        <v>110313</v>
      </c>
      <c r="B110" s="333"/>
      <c r="C110" s="333"/>
      <c r="D110" s="333">
        <v>109</v>
      </c>
      <c r="E110" s="334">
        <v>11</v>
      </c>
      <c r="F110" s="335" t="str">
        <f>IF('0.役員名簿'!$B$7="","",VLOOKUP('0.役員名簿'!$B$7,'各番号（変更不可）'!$J$2:$K$41,2,FALSE))</f>
        <v/>
      </c>
      <c r="G110" s="335" t="s">
        <v>381</v>
      </c>
      <c r="H110" s="335" t="s">
        <v>391</v>
      </c>
      <c r="I110" s="336" t="s">
        <v>656</v>
      </c>
      <c r="J110" s="337" t="s">
        <v>417</v>
      </c>
      <c r="K110" s="337">
        <f>'13.バレー（青年男子）'!B23</f>
        <v>0</v>
      </c>
      <c r="L110" s="337">
        <f>'13.バレー（青年男子）'!C23</f>
        <v>0</v>
      </c>
      <c r="M110" s="337">
        <f>'13.バレー（青年男子）'!D23</f>
        <v>0</v>
      </c>
      <c r="N110" s="338">
        <f>'13.バレー（青年男子）'!E23</f>
        <v>0</v>
      </c>
      <c r="O110" s="337" t="str">
        <f>'13.バレー（青年男子）'!F23</f>
        <v/>
      </c>
      <c r="P110" s="337">
        <f>'13.バレー（青年男子）'!G23</f>
        <v>0</v>
      </c>
      <c r="Q110" s="337">
        <f>'13.バレー（青年男子）'!H23</f>
        <v>0</v>
      </c>
      <c r="R110" s="337"/>
      <c r="S110" s="339"/>
    </row>
    <row r="111" spans="1:19" x14ac:dyDescent="0.15">
      <c r="A111" s="324">
        <f t="shared" si="1"/>
        <v>110314</v>
      </c>
      <c r="B111" s="325"/>
      <c r="C111" s="325"/>
      <c r="D111" s="325">
        <v>110</v>
      </c>
      <c r="E111" s="326">
        <v>11</v>
      </c>
      <c r="F111" s="327" t="str">
        <f>IF('0.役員名簿'!$B$7="","",VLOOKUP('0.役員名簿'!$B$7,'各番号（変更不可）'!$J$2:$K$41,2,FALSE))</f>
        <v/>
      </c>
      <c r="G111" s="327" t="s">
        <v>381</v>
      </c>
      <c r="H111" s="327" t="s">
        <v>392</v>
      </c>
      <c r="I111" s="328" t="s">
        <v>656</v>
      </c>
      <c r="J111" s="329" t="s">
        <v>417</v>
      </c>
      <c r="K111" s="329">
        <f>'13.バレー（青年男子）'!B24</f>
        <v>0</v>
      </c>
      <c r="L111" s="329">
        <f>'13.バレー（青年男子）'!C24</f>
        <v>0</v>
      </c>
      <c r="M111" s="329">
        <f>'13.バレー（青年男子）'!D24</f>
        <v>0</v>
      </c>
      <c r="N111" s="330">
        <f>'13.バレー（青年男子）'!E24</f>
        <v>0</v>
      </c>
      <c r="O111" s="329" t="str">
        <f>'13.バレー（青年男子）'!F24</f>
        <v/>
      </c>
      <c r="P111" s="329">
        <f>'13.バレー（青年男子）'!G24</f>
        <v>0</v>
      </c>
      <c r="Q111" s="329">
        <f>'13.バレー（青年男子）'!H24</f>
        <v>0</v>
      </c>
      <c r="R111" s="329"/>
      <c r="S111" s="331"/>
    </row>
    <row r="112" spans="1:19" x14ac:dyDescent="0.15">
      <c r="A112" s="332">
        <f t="shared" si="1"/>
        <v>110315</v>
      </c>
      <c r="B112" s="333"/>
      <c r="C112" s="333"/>
      <c r="D112" s="333">
        <v>111</v>
      </c>
      <c r="E112" s="334">
        <v>11</v>
      </c>
      <c r="F112" s="335" t="str">
        <f>IF('0.役員名簿'!$B$7="","",VLOOKUP('0.役員名簿'!$B$7,'各番号（変更不可）'!$J$2:$K$41,2,FALSE))</f>
        <v/>
      </c>
      <c r="G112" s="335" t="s">
        <v>381</v>
      </c>
      <c r="H112" s="335" t="s">
        <v>393</v>
      </c>
      <c r="I112" s="336" t="s">
        <v>656</v>
      </c>
      <c r="J112" s="337" t="s">
        <v>417</v>
      </c>
      <c r="K112" s="337">
        <f>'13.バレー（青年男子）'!B25</f>
        <v>0</v>
      </c>
      <c r="L112" s="337">
        <f>'13.バレー（青年男子）'!C25</f>
        <v>0</v>
      </c>
      <c r="M112" s="337">
        <f>'13.バレー（青年男子）'!D25</f>
        <v>0</v>
      </c>
      <c r="N112" s="338">
        <f>'13.バレー（青年男子）'!E25</f>
        <v>0</v>
      </c>
      <c r="O112" s="337" t="str">
        <f>'13.バレー（青年男子）'!F25</f>
        <v/>
      </c>
      <c r="P112" s="337">
        <f>'13.バレー（青年男子）'!G25</f>
        <v>0</v>
      </c>
      <c r="Q112" s="337">
        <f>'13.バレー（青年男子）'!H25</f>
        <v>0</v>
      </c>
      <c r="R112" s="337"/>
      <c r="S112" s="339"/>
    </row>
    <row r="113" spans="1:19" x14ac:dyDescent="0.15">
      <c r="A113" s="324">
        <f t="shared" si="1"/>
        <v>110316</v>
      </c>
      <c r="B113" s="325"/>
      <c r="C113" s="325"/>
      <c r="D113" s="325">
        <v>112</v>
      </c>
      <c r="E113" s="326">
        <v>11</v>
      </c>
      <c r="F113" s="327" t="str">
        <f>IF('0.役員名簿'!$B$7="","",VLOOKUP('0.役員名簿'!$B$7,'各番号（変更不可）'!$J$2:$K$41,2,FALSE))</f>
        <v/>
      </c>
      <c r="G113" s="327" t="s">
        <v>381</v>
      </c>
      <c r="H113" s="327" t="s">
        <v>399</v>
      </c>
      <c r="I113" s="328" t="s">
        <v>656</v>
      </c>
      <c r="J113" s="329" t="s">
        <v>417</v>
      </c>
      <c r="K113" s="329">
        <f>'13.バレー（青年男子）'!B26</f>
        <v>0</v>
      </c>
      <c r="L113" s="329">
        <f>'13.バレー（青年男子）'!C26</f>
        <v>0</v>
      </c>
      <c r="M113" s="329">
        <f>'13.バレー（青年男子）'!D26</f>
        <v>0</v>
      </c>
      <c r="N113" s="330">
        <f>'13.バレー（青年男子）'!E26</f>
        <v>0</v>
      </c>
      <c r="O113" s="329" t="str">
        <f>'13.バレー（青年男子）'!F26</f>
        <v/>
      </c>
      <c r="P113" s="329">
        <f>'13.バレー（青年男子）'!G26</f>
        <v>0</v>
      </c>
      <c r="Q113" s="329">
        <f>'13.バレー（青年男子）'!H26</f>
        <v>0</v>
      </c>
      <c r="R113" s="329"/>
      <c r="S113" s="331"/>
    </row>
    <row r="114" spans="1:19" x14ac:dyDescent="0.15">
      <c r="A114" s="332">
        <f t="shared" si="1"/>
        <v>110317</v>
      </c>
      <c r="B114" s="333"/>
      <c r="C114" s="333"/>
      <c r="D114" s="333">
        <v>113</v>
      </c>
      <c r="E114" s="334">
        <v>11</v>
      </c>
      <c r="F114" s="335" t="str">
        <f>IF('0.役員名簿'!$B$7="","",VLOOKUP('0.役員名簿'!$B$7,'各番号（変更不可）'!$J$2:$K$41,2,FALSE))</f>
        <v/>
      </c>
      <c r="G114" s="335" t="s">
        <v>381</v>
      </c>
      <c r="H114" s="335" t="s">
        <v>400</v>
      </c>
      <c r="I114" s="336" t="s">
        <v>656</v>
      </c>
      <c r="J114" s="337" t="s">
        <v>418</v>
      </c>
      <c r="K114" s="337"/>
      <c r="L114" s="337">
        <f>'13.バレー（青年男子）'!C27</f>
        <v>0</v>
      </c>
      <c r="M114" s="337"/>
      <c r="N114" s="338">
        <f>'13.バレー（青年男子）'!E27</f>
        <v>0</v>
      </c>
      <c r="O114" s="337" t="str">
        <f>'13.バレー（青年男子）'!F27</f>
        <v/>
      </c>
      <c r="P114" s="337">
        <f>'13.バレー（青年男子）'!G27</f>
        <v>0</v>
      </c>
      <c r="Q114" s="337">
        <f>'13.バレー（青年男子）'!H27</f>
        <v>0</v>
      </c>
      <c r="R114" s="337"/>
      <c r="S114" s="339"/>
    </row>
    <row r="115" spans="1:19" x14ac:dyDescent="0.15">
      <c r="A115" s="324">
        <f t="shared" si="1"/>
        <v>110318</v>
      </c>
      <c r="B115" s="325"/>
      <c r="C115" s="325"/>
      <c r="D115" s="325">
        <v>114</v>
      </c>
      <c r="E115" s="326">
        <v>11</v>
      </c>
      <c r="F115" s="327" t="str">
        <f>IF('0.役員名簿'!$B$7="","",VLOOKUP('0.役員名簿'!$B$7,'各番号（変更不可）'!$J$2:$K$41,2,FALSE))</f>
        <v/>
      </c>
      <c r="G115" s="327" t="s">
        <v>381</v>
      </c>
      <c r="H115" s="327" t="s">
        <v>401</v>
      </c>
      <c r="I115" s="328" t="s">
        <v>656</v>
      </c>
      <c r="J115" s="329" t="s">
        <v>644</v>
      </c>
      <c r="K115" s="329"/>
      <c r="L115" s="329">
        <f>'13.バレー（青年男子）'!C28</f>
        <v>0</v>
      </c>
      <c r="M115" s="329"/>
      <c r="N115" s="330">
        <f>'13.バレー（青年男子）'!E28</f>
        <v>0</v>
      </c>
      <c r="O115" s="329" t="str">
        <f>'13.バレー（青年男子）'!F28</f>
        <v/>
      </c>
      <c r="P115" s="329">
        <f>'13.バレー（青年男子）'!G28</f>
        <v>0</v>
      </c>
      <c r="Q115" s="329">
        <f>'13.バレー（青年男子）'!H28</f>
        <v>0</v>
      </c>
      <c r="R115" s="329"/>
      <c r="S115" s="331"/>
    </row>
    <row r="116" spans="1:19" x14ac:dyDescent="0.15">
      <c r="A116" s="332">
        <f t="shared" si="1"/>
        <v>110401</v>
      </c>
      <c r="B116" s="333"/>
      <c r="C116" s="333"/>
      <c r="D116" s="333">
        <v>115</v>
      </c>
      <c r="E116" s="334">
        <v>11</v>
      </c>
      <c r="F116" s="335" t="str">
        <f>IF('0.役員名簿'!$B$7="","",VLOOKUP('0.役員名簿'!$B$7,'各番号（変更不可）'!$J$2:$K$41,2,FALSE))</f>
        <v/>
      </c>
      <c r="G116" s="335" t="s">
        <v>396</v>
      </c>
      <c r="H116" s="335" t="s">
        <v>378</v>
      </c>
      <c r="I116" s="336" t="s">
        <v>657</v>
      </c>
      <c r="J116" s="337" t="s">
        <v>416</v>
      </c>
      <c r="K116" s="337"/>
      <c r="L116" s="337">
        <f>'14.バレー（青年女子）'!C11</f>
        <v>0</v>
      </c>
      <c r="M116" s="337"/>
      <c r="N116" s="338">
        <f>'14.バレー（青年女子）'!E11</f>
        <v>0</v>
      </c>
      <c r="O116" s="337" t="str">
        <f>'14.バレー（青年女子）'!F11</f>
        <v/>
      </c>
      <c r="P116" s="337">
        <f>'14.バレー（青年女子）'!G11</f>
        <v>0</v>
      </c>
      <c r="Q116" s="337">
        <f>'14.バレー（青年女子）'!H11</f>
        <v>0</v>
      </c>
      <c r="R116" s="337"/>
      <c r="S116" s="339"/>
    </row>
    <row r="117" spans="1:19" x14ac:dyDescent="0.15">
      <c r="A117" s="324">
        <f t="shared" si="1"/>
        <v>110402</v>
      </c>
      <c r="B117" s="325"/>
      <c r="C117" s="325"/>
      <c r="D117" s="325">
        <v>116</v>
      </c>
      <c r="E117" s="326">
        <v>11</v>
      </c>
      <c r="F117" s="327" t="str">
        <f>IF('0.役員名簿'!$B$7="","",VLOOKUP('0.役員名簿'!$B$7,'各番号（変更不可）'!$J$2:$K$41,2,FALSE))</f>
        <v/>
      </c>
      <c r="G117" s="327" t="s">
        <v>396</v>
      </c>
      <c r="H117" s="327" t="s">
        <v>380</v>
      </c>
      <c r="I117" s="328" t="s">
        <v>657</v>
      </c>
      <c r="J117" s="329" t="s">
        <v>417</v>
      </c>
      <c r="K117" s="329">
        <f>'14.バレー（青年女子）'!B12</f>
        <v>0</v>
      </c>
      <c r="L117" s="329">
        <f>'14.バレー（青年女子）'!C12</f>
        <v>0</v>
      </c>
      <c r="M117" s="329">
        <f>'14.バレー（青年女子）'!D12</f>
        <v>0</v>
      </c>
      <c r="N117" s="330">
        <f>'14.バレー（青年女子）'!E12</f>
        <v>0</v>
      </c>
      <c r="O117" s="329" t="str">
        <f>'14.バレー（青年女子）'!F12</f>
        <v/>
      </c>
      <c r="P117" s="329">
        <f>'14.バレー（青年女子）'!G12</f>
        <v>0</v>
      </c>
      <c r="Q117" s="329">
        <f>'14.バレー（青年女子）'!H12</f>
        <v>0</v>
      </c>
      <c r="R117" s="329"/>
      <c r="S117" s="331"/>
    </row>
    <row r="118" spans="1:19" x14ac:dyDescent="0.15">
      <c r="A118" s="332">
        <f t="shared" si="1"/>
        <v>110403</v>
      </c>
      <c r="B118" s="333"/>
      <c r="C118" s="333"/>
      <c r="D118" s="333">
        <v>117</v>
      </c>
      <c r="E118" s="334">
        <v>11</v>
      </c>
      <c r="F118" s="335" t="str">
        <f>IF('0.役員名簿'!$B$7="","",VLOOKUP('0.役員名簿'!$B$7,'各番号（変更不可）'!$J$2:$K$41,2,FALSE))</f>
        <v/>
      </c>
      <c r="G118" s="335" t="s">
        <v>382</v>
      </c>
      <c r="H118" s="335" t="s">
        <v>381</v>
      </c>
      <c r="I118" s="336" t="s">
        <v>657</v>
      </c>
      <c r="J118" s="337" t="s">
        <v>417</v>
      </c>
      <c r="K118" s="337">
        <f>'14.バレー（青年女子）'!B13</f>
        <v>0</v>
      </c>
      <c r="L118" s="337">
        <f>'14.バレー（青年女子）'!C13</f>
        <v>0</v>
      </c>
      <c r="M118" s="337">
        <f>'14.バレー（青年女子）'!D13</f>
        <v>0</v>
      </c>
      <c r="N118" s="338">
        <f>'14.バレー（青年女子）'!E13</f>
        <v>0</v>
      </c>
      <c r="O118" s="337" t="str">
        <f>'14.バレー（青年女子）'!F13</f>
        <v/>
      </c>
      <c r="P118" s="337">
        <f>'14.バレー（青年女子）'!G13</f>
        <v>0</v>
      </c>
      <c r="Q118" s="337">
        <f>'14.バレー（青年女子）'!H13</f>
        <v>0</v>
      </c>
      <c r="R118" s="337"/>
      <c r="S118" s="339"/>
    </row>
    <row r="119" spans="1:19" x14ac:dyDescent="0.15">
      <c r="A119" s="324">
        <f t="shared" si="1"/>
        <v>110404</v>
      </c>
      <c r="B119" s="325"/>
      <c r="C119" s="325"/>
      <c r="D119" s="325">
        <v>118</v>
      </c>
      <c r="E119" s="326">
        <v>11</v>
      </c>
      <c r="F119" s="327" t="str">
        <f>IF('0.役員名簿'!$B$7="","",VLOOKUP('0.役員名簿'!$B$7,'各番号（変更不可）'!$J$2:$K$41,2,FALSE))</f>
        <v/>
      </c>
      <c r="G119" s="327" t="s">
        <v>382</v>
      </c>
      <c r="H119" s="327" t="s">
        <v>382</v>
      </c>
      <c r="I119" s="328" t="s">
        <v>657</v>
      </c>
      <c r="J119" s="329" t="s">
        <v>417</v>
      </c>
      <c r="K119" s="329">
        <f>'14.バレー（青年女子）'!B14</f>
        <v>0</v>
      </c>
      <c r="L119" s="329">
        <f>'14.バレー（青年女子）'!C14</f>
        <v>0</v>
      </c>
      <c r="M119" s="329">
        <f>'14.バレー（青年女子）'!D14</f>
        <v>0</v>
      </c>
      <c r="N119" s="330">
        <f>'14.バレー（青年女子）'!E14</f>
        <v>0</v>
      </c>
      <c r="O119" s="329" t="str">
        <f>'14.バレー（青年女子）'!F14</f>
        <v/>
      </c>
      <c r="P119" s="329">
        <f>'14.バレー（青年女子）'!G14</f>
        <v>0</v>
      </c>
      <c r="Q119" s="329">
        <f>'14.バレー（青年女子）'!H14</f>
        <v>0</v>
      </c>
      <c r="R119" s="329"/>
      <c r="S119" s="331"/>
    </row>
    <row r="120" spans="1:19" x14ac:dyDescent="0.15">
      <c r="A120" s="332">
        <f t="shared" si="1"/>
        <v>110405</v>
      </c>
      <c r="B120" s="333"/>
      <c r="C120" s="333"/>
      <c r="D120" s="333">
        <v>119</v>
      </c>
      <c r="E120" s="334">
        <v>11</v>
      </c>
      <c r="F120" s="335" t="str">
        <f>IF('0.役員名簿'!$B$7="","",VLOOKUP('0.役員名簿'!$B$7,'各番号（変更不可）'!$J$2:$K$41,2,FALSE))</f>
        <v/>
      </c>
      <c r="G120" s="335" t="s">
        <v>382</v>
      </c>
      <c r="H120" s="335" t="s">
        <v>383</v>
      </c>
      <c r="I120" s="336" t="s">
        <v>657</v>
      </c>
      <c r="J120" s="337" t="s">
        <v>417</v>
      </c>
      <c r="K120" s="337">
        <f>'14.バレー（青年女子）'!B15</f>
        <v>0</v>
      </c>
      <c r="L120" s="337">
        <f>'14.バレー（青年女子）'!C15</f>
        <v>0</v>
      </c>
      <c r="M120" s="337">
        <f>'14.バレー（青年女子）'!D15</f>
        <v>0</v>
      </c>
      <c r="N120" s="338">
        <f>'14.バレー（青年女子）'!E15</f>
        <v>0</v>
      </c>
      <c r="O120" s="337" t="str">
        <f>'14.バレー（青年女子）'!F15</f>
        <v/>
      </c>
      <c r="P120" s="337">
        <f>'14.バレー（青年女子）'!G15</f>
        <v>0</v>
      </c>
      <c r="Q120" s="337">
        <f>'14.バレー（青年女子）'!H15</f>
        <v>0</v>
      </c>
      <c r="R120" s="337"/>
      <c r="S120" s="339"/>
    </row>
    <row r="121" spans="1:19" x14ac:dyDescent="0.15">
      <c r="A121" s="324">
        <f t="shared" si="1"/>
        <v>110406</v>
      </c>
      <c r="B121" s="325"/>
      <c r="C121" s="325"/>
      <c r="D121" s="325">
        <v>120</v>
      </c>
      <c r="E121" s="326">
        <v>11</v>
      </c>
      <c r="F121" s="327" t="str">
        <f>IF('0.役員名簿'!$B$7="","",VLOOKUP('0.役員名簿'!$B$7,'各番号（変更不可）'!$J$2:$K$41,2,FALSE))</f>
        <v/>
      </c>
      <c r="G121" s="327" t="s">
        <v>382</v>
      </c>
      <c r="H121" s="327" t="s">
        <v>384</v>
      </c>
      <c r="I121" s="328" t="s">
        <v>657</v>
      </c>
      <c r="J121" s="329" t="s">
        <v>417</v>
      </c>
      <c r="K121" s="329">
        <f>'14.バレー（青年女子）'!B16</f>
        <v>0</v>
      </c>
      <c r="L121" s="329">
        <f>'14.バレー（青年女子）'!C16</f>
        <v>0</v>
      </c>
      <c r="M121" s="329">
        <f>'14.バレー（青年女子）'!D16</f>
        <v>0</v>
      </c>
      <c r="N121" s="330">
        <f>'14.バレー（青年女子）'!E16</f>
        <v>0</v>
      </c>
      <c r="O121" s="329" t="str">
        <f>'14.バレー（青年女子）'!F16</f>
        <v/>
      </c>
      <c r="P121" s="329">
        <f>'14.バレー（青年女子）'!G16</f>
        <v>0</v>
      </c>
      <c r="Q121" s="329">
        <f>'14.バレー（青年女子）'!H16</f>
        <v>0</v>
      </c>
      <c r="R121" s="329"/>
      <c r="S121" s="331"/>
    </row>
    <row r="122" spans="1:19" x14ac:dyDescent="0.15">
      <c r="A122" s="332">
        <f t="shared" si="1"/>
        <v>110407</v>
      </c>
      <c r="B122" s="333"/>
      <c r="C122" s="333"/>
      <c r="D122" s="333">
        <v>121</v>
      </c>
      <c r="E122" s="334">
        <v>11</v>
      </c>
      <c r="F122" s="335" t="str">
        <f>IF('0.役員名簿'!$B$7="","",VLOOKUP('0.役員名簿'!$B$7,'各番号（変更不可）'!$J$2:$K$41,2,FALSE))</f>
        <v/>
      </c>
      <c r="G122" s="335" t="s">
        <v>382</v>
      </c>
      <c r="H122" s="335" t="s">
        <v>385</v>
      </c>
      <c r="I122" s="336" t="s">
        <v>657</v>
      </c>
      <c r="J122" s="337" t="s">
        <v>417</v>
      </c>
      <c r="K122" s="337">
        <f>'14.バレー（青年女子）'!B17</f>
        <v>0</v>
      </c>
      <c r="L122" s="337">
        <f>'14.バレー（青年女子）'!C17</f>
        <v>0</v>
      </c>
      <c r="M122" s="337">
        <f>'14.バレー（青年女子）'!D17</f>
        <v>0</v>
      </c>
      <c r="N122" s="338">
        <f>'14.バレー（青年女子）'!E17</f>
        <v>0</v>
      </c>
      <c r="O122" s="337" t="str">
        <f>'14.バレー（青年女子）'!F17</f>
        <v/>
      </c>
      <c r="P122" s="337">
        <f>'14.バレー（青年女子）'!G17</f>
        <v>0</v>
      </c>
      <c r="Q122" s="337">
        <f>'14.バレー（青年女子）'!H17</f>
        <v>0</v>
      </c>
      <c r="R122" s="337"/>
      <c r="S122" s="339"/>
    </row>
    <row r="123" spans="1:19" x14ac:dyDescent="0.15">
      <c r="A123" s="324">
        <f t="shared" si="1"/>
        <v>110408</v>
      </c>
      <c r="B123" s="325"/>
      <c r="C123" s="325"/>
      <c r="D123" s="325">
        <v>122</v>
      </c>
      <c r="E123" s="326">
        <v>11</v>
      </c>
      <c r="F123" s="327" t="str">
        <f>IF('0.役員名簿'!$B$7="","",VLOOKUP('0.役員名簿'!$B$7,'各番号（変更不可）'!$J$2:$K$41,2,FALSE))</f>
        <v/>
      </c>
      <c r="G123" s="327" t="s">
        <v>382</v>
      </c>
      <c r="H123" s="327" t="s">
        <v>386</v>
      </c>
      <c r="I123" s="328" t="s">
        <v>657</v>
      </c>
      <c r="J123" s="329" t="s">
        <v>417</v>
      </c>
      <c r="K123" s="329">
        <f>'14.バレー（青年女子）'!B18</f>
        <v>0</v>
      </c>
      <c r="L123" s="329">
        <f>'14.バレー（青年女子）'!C18</f>
        <v>0</v>
      </c>
      <c r="M123" s="329">
        <f>'14.バレー（青年女子）'!D18</f>
        <v>0</v>
      </c>
      <c r="N123" s="330">
        <f>'14.バレー（青年女子）'!E18</f>
        <v>0</v>
      </c>
      <c r="O123" s="329" t="str">
        <f>'14.バレー（青年女子）'!F18</f>
        <v/>
      </c>
      <c r="P123" s="329">
        <f>'14.バレー（青年女子）'!G18</f>
        <v>0</v>
      </c>
      <c r="Q123" s="329">
        <f>'14.バレー（青年女子）'!H18</f>
        <v>0</v>
      </c>
      <c r="R123" s="329"/>
      <c r="S123" s="331"/>
    </row>
    <row r="124" spans="1:19" x14ac:dyDescent="0.15">
      <c r="A124" s="332">
        <f t="shared" si="1"/>
        <v>110409</v>
      </c>
      <c r="B124" s="333"/>
      <c r="C124" s="333"/>
      <c r="D124" s="333">
        <v>123</v>
      </c>
      <c r="E124" s="334">
        <v>11</v>
      </c>
      <c r="F124" s="335" t="str">
        <f>IF('0.役員名簿'!$B$7="","",VLOOKUP('0.役員名簿'!$B$7,'各番号（変更不可）'!$J$2:$K$41,2,FALSE))</f>
        <v/>
      </c>
      <c r="G124" s="335" t="s">
        <v>382</v>
      </c>
      <c r="H124" s="335" t="s">
        <v>387</v>
      </c>
      <c r="I124" s="336" t="s">
        <v>657</v>
      </c>
      <c r="J124" s="337" t="s">
        <v>417</v>
      </c>
      <c r="K124" s="337">
        <f>'14.バレー（青年女子）'!B19</f>
        <v>0</v>
      </c>
      <c r="L124" s="337">
        <f>'14.バレー（青年女子）'!C19</f>
        <v>0</v>
      </c>
      <c r="M124" s="337">
        <f>'14.バレー（青年女子）'!D19</f>
        <v>0</v>
      </c>
      <c r="N124" s="338">
        <f>'14.バレー（青年女子）'!E19</f>
        <v>0</v>
      </c>
      <c r="O124" s="337" t="str">
        <f>'14.バレー（青年女子）'!F19</f>
        <v/>
      </c>
      <c r="P124" s="337">
        <f>'14.バレー（青年女子）'!G19</f>
        <v>0</v>
      </c>
      <c r="Q124" s="337">
        <f>'14.バレー（青年女子）'!H19</f>
        <v>0</v>
      </c>
      <c r="R124" s="337"/>
      <c r="S124" s="339"/>
    </row>
    <row r="125" spans="1:19" x14ac:dyDescent="0.15">
      <c r="A125" s="324">
        <f t="shared" si="1"/>
        <v>110410</v>
      </c>
      <c r="B125" s="325"/>
      <c r="C125" s="325"/>
      <c r="D125" s="325">
        <v>124</v>
      </c>
      <c r="E125" s="326">
        <v>11</v>
      </c>
      <c r="F125" s="327" t="str">
        <f>IF('0.役員名簿'!$B$7="","",VLOOKUP('0.役員名簿'!$B$7,'各番号（変更不可）'!$J$2:$K$41,2,FALSE))</f>
        <v/>
      </c>
      <c r="G125" s="327" t="s">
        <v>382</v>
      </c>
      <c r="H125" s="327" t="s">
        <v>388</v>
      </c>
      <c r="I125" s="328" t="s">
        <v>657</v>
      </c>
      <c r="J125" s="329" t="s">
        <v>417</v>
      </c>
      <c r="K125" s="329">
        <f>'14.バレー（青年女子）'!B20</f>
        <v>0</v>
      </c>
      <c r="L125" s="329">
        <f>'14.バレー（青年女子）'!C20</f>
        <v>0</v>
      </c>
      <c r="M125" s="329">
        <f>'14.バレー（青年女子）'!D20</f>
        <v>0</v>
      </c>
      <c r="N125" s="330">
        <f>'14.バレー（青年女子）'!E20</f>
        <v>0</v>
      </c>
      <c r="O125" s="329" t="str">
        <f>'14.バレー（青年女子）'!F20</f>
        <v/>
      </c>
      <c r="P125" s="329">
        <f>'14.バレー（青年女子）'!G20</f>
        <v>0</v>
      </c>
      <c r="Q125" s="329">
        <f>'14.バレー（青年女子）'!H20</f>
        <v>0</v>
      </c>
      <c r="R125" s="329"/>
      <c r="S125" s="331"/>
    </row>
    <row r="126" spans="1:19" x14ac:dyDescent="0.15">
      <c r="A126" s="332">
        <f t="shared" si="1"/>
        <v>110411</v>
      </c>
      <c r="B126" s="333"/>
      <c r="C126" s="333"/>
      <c r="D126" s="333">
        <v>125</v>
      </c>
      <c r="E126" s="334">
        <v>11</v>
      </c>
      <c r="F126" s="335" t="str">
        <f>IF('0.役員名簿'!$B$7="","",VLOOKUP('0.役員名簿'!$B$7,'各番号（変更不可）'!$J$2:$K$41,2,FALSE))</f>
        <v/>
      </c>
      <c r="G126" s="335" t="s">
        <v>382</v>
      </c>
      <c r="H126" s="335" t="s">
        <v>389</v>
      </c>
      <c r="I126" s="336" t="s">
        <v>657</v>
      </c>
      <c r="J126" s="337" t="s">
        <v>417</v>
      </c>
      <c r="K126" s="337">
        <f>'14.バレー（青年女子）'!B21</f>
        <v>0</v>
      </c>
      <c r="L126" s="337">
        <f>'14.バレー（青年女子）'!C21</f>
        <v>0</v>
      </c>
      <c r="M126" s="337">
        <f>'14.バレー（青年女子）'!D21</f>
        <v>0</v>
      </c>
      <c r="N126" s="338">
        <f>'14.バレー（青年女子）'!E21</f>
        <v>0</v>
      </c>
      <c r="O126" s="337" t="str">
        <f>'14.バレー（青年女子）'!F21</f>
        <v/>
      </c>
      <c r="P126" s="337">
        <f>'14.バレー（青年女子）'!G21</f>
        <v>0</v>
      </c>
      <c r="Q126" s="337">
        <f>'14.バレー（青年女子）'!H21</f>
        <v>0</v>
      </c>
      <c r="R126" s="337"/>
      <c r="S126" s="339"/>
    </row>
    <row r="127" spans="1:19" x14ac:dyDescent="0.15">
      <c r="A127" s="324">
        <f t="shared" si="1"/>
        <v>110412</v>
      </c>
      <c r="B127" s="325"/>
      <c r="C127" s="325"/>
      <c r="D127" s="325">
        <v>126</v>
      </c>
      <c r="E127" s="326">
        <v>11</v>
      </c>
      <c r="F127" s="327" t="str">
        <f>IF('0.役員名簿'!$B$7="","",VLOOKUP('0.役員名簿'!$B$7,'各番号（変更不可）'!$J$2:$K$41,2,FALSE))</f>
        <v/>
      </c>
      <c r="G127" s="327" t="s">
        <v>382</v>
      </c>
      <c r="H127" s="327" t="s">
        <v>390</v>
      </c>
      <c r="I127" s="328" t="s">
        <v>657</v>
      </c>
      <c r="J127" s="329" t="s">
        <v>417</v>
      </c>
      <c r="K127" s="329">
        <f>'14.バレー（青年女子）'!B22</f>
        <v>0</v>
      </c>
      <c r="L127" s="329">
        <f>'14.バレー（青年女子）'!C22</f>
        <v>0</v>
      </c>
      <c r="M127" s="329">
        <f>'14.バレー（青年女子）'!D22</f>
        <v>0</v>
      </c>
      <c r="N127" s="330">
        <f>'14.バレー（青年女子）'!E22</f>
        <v>0</v>
      </c>
      <c r="O127" s="329" t="str">
        <f>'14.バレー（青年女子）'!F22</f>
        <v/>
      </c>
      <c r="P127" s="329">
        <f>'14.バレー（青年女子）'!G22</f>
        <v>0</v>
      </c>
      <c r="Q127" s="329">
        <f>'14.バレー（青年女子）'!H22</f>
        <v>0</v>
      </c>
      <c r="R127" s="329"/>
      <c r="S127" s="331"/>
    </row>
    <row r="128" spans="1:19" x14ac:dyDescent="0.15">
      <c r="A128" s="332">
        <f t="shared" si="1"/>
        <v>110413</v>
      </c>
      <c r="B128" s="333"/>
      <c r="C128" s="333"/>
      <c r="D128" s="333">
        <v>127</v>
      </c>
      <c r="E128" s="334">
        <v>11</v>
      </c>
      <c r="F128" s="335" t="str">
        <f>IF('0.役員名簿'!$B$7="","",VLOOKUP('0.役員名簿'!$B$7,'各番号（変更不可）'!$J$2:$K$41,2,FALSE))</f>
        <v/>
      </c>
      <c r="G128" s="335" t="s">
        <v>382</v>
      </c>
      <c r="H128" s="335" t="s">
        <v>391</v>
      </c>
      <c r="I128" s="336" t="s">
        <v>657</v>
      </c>
      <c r="J128" s="337" t="s">
        <v>417</v>
      </c>
      <c r="K128" s="337">
        <f>'14.バレー（青年女子）'!B23</f>
        <v>0</v>
      </c>
      <c r="L128" s="337">
        <f>'14.バレー（青年女子）'!C23</f>
        <v>0</v>
      </c>
      <c r="M128" s="337">
        <f>'14.バレー（青年女子）'!D23</f>
        <v>0</v>
      </c>
      <c r="N128" s="338">
        <f>'14.バレー（青年女子）'!E23</f>
        <v>0</v>
      </c>
      <c r="O128" s="337" t="str">
        <f>'14.バレー（青年女子）'!F23</f>
        <v/>
      </c>
      <c r="P128" s="337">
        <f>'14.バレー（青年女子）'!G23</f>
        <v>0</v>
      </c>
      <c r="Q128" s="337">
        <f>'14.バレー（青年女子）'!H23</f>
        <v>0</v>
      </c>
      <c r="R128" s="337"/>
      <c r="S128" s="339"/>
    </row>
    <row r="129" spans="1:19" x14ac:dyDescent="0.15">
      <c r="A129" s="324">
        <f t="shared" si="1"/>
        <v>110414</v>
      </c>
      <c r="B129" s="325"/>
      <c r="C129" s="325"/>
      <c r="D129" s="325">
        <v>128</v>
      </c>
      <c r="E129" s="326">
        <v>11</v>
      </c>
      <c r="F129" s="327" t="str">
        <f>IF('0.役員名簿'!$B$7="","",VLOOKUP('0.役員名簿'!$B$7,'各番号（変更不可）'!$J$2:$K$41,2,FALSE))</f>
        <v/>
      </c>
      <c r="G129" s="327" t="s">
        <v>382</v>
      </c>
      <c r="H129" s="327" t="s">
        <v>392</v>
      </c>
      <c r="I129" s="328" t="s">
        <v>657</v>
      </c>
      <c r="J129" s="329" t="s">
        <v>417</v>
      </c>
      <c r="K129" s="329">
        <f>'14.バレー（青年女子）'!B24</f>
        <v>0</v>
      </c>
      <c r="L129" s="329">
        <f>'14.バレー（青年女子）'!C24</f>
        <v>0</v>
      </c>
      <c r="M129" s="329">
        <f>'14.バレー（青年女子）'!D24</f>
        <v>0</v>
      </c>
      <c r="N129" s="330">
        <f>'14.バレー（青年女子）'!E24</f>
        <v>0</v>
      </c>
      <c r="O129" s="329" t="str">
        <f>'14.バレー（青年女子）'!F24</f>
        <v/>
      </c>
      <c r="P129" s="329">
        <f>'14.バレー（青年女子）'!G24</f>
        <v>0</v>
      </c>
      <c r="Q129" s="329">
        <f>'14.バレー（青年女子）'!H24</f>
        <v>0</v>
      </c>
      <c r="R129" s="329"/>
      <c r="S129" s="331"/>
    </row>
    <row r="130" spans="1:19" x14ac:dyDescent="0.15">
      <c r="A130" s="332">
        <f t="shared" ref="A130:A193" si="2">VALUE(E130&amp;F130&amp;G130&amp;H130)</f>
        <v>110415</v>
      </c>
      <c r="B130" s="333"/>
      <c r="C130" s="333"/>
      <c r="D130" s="333">
        <v>129</v>
      </c>
      <c r="E130" s="334">
        <v>11</v>
      </c>
      <c r="F130" s="335" t="str">
        <f>IF('0.役員名簿'!$B$7="","",VLOOKUP('0.役員名簿'!$B$7,'各番号（変更不可）'!$J$2:$K$41,2,FALSE))</f>
        <v/>
      </c>
      <c r="G130" s="335" t="s">
        <v>382</v>
      </c>
      <c r="H130" s="335" t="s">
        <v>393</v>
      </c>
      <c r="I130" s="336" t="s">
        <v>657</v>
      </c>
      <c r="J130" s="337" t="s">
        <v>417</v>
      </c>
      <c r="K130" s="337">
        <f>'14.バレー（青年女子）'!B25</f>
        <v>0</v>
      </c>
      <c r="L130" s="337">
        <f>'14.バレー（青年女子）'!C25</f>
        <v>0</v>
      </c>
      <c r="M130" s="337">
        <f>'14.バレー（青年女子）'!D25</f>
        <v>0</v>
      </c>
      <c r="N130" s="338">
        <f>'14.バレー（青年女子）'!E25</f>
        <v>0</v>
      </c>
      <c r="O130" s="337" t="str">
        <f>'14.バレー（青年女子）'!F25</f>
        <v/>
      </c>
      <c r="P130" s="337">
        <f>'14.バレー（青年女子）'!G25</f>
        <v>0</v>
      </c>
      <c r="Q130" s="337">
        <f>'14.バレー（青年女子）'!H25</f>
        <v>0</v>
      </c>
      <c r="R130" s="337"/>
      <c r="S130" s="339"/>
    </row>
    <row r="131" spans="1:19" x14ac:dyDescent="0.15">
      <c r="A131" s="324">
        <f t="shared" si="2"/>
        <v>110416</v>
      </c>
      <c r="B131" s="325"/>
      <c r="C131" s="325"/>
      <c r="D131" s="325">
        <v>130</v>
      </c>
      <c r="E131" s="326">
        <v>11</v>
      </c>
      <c r="F131" s="327" t="str">
        <f>IF('0.役員名簿'!$B$7="","",VLOOKUP('0.役員名簿'!$B$7,'各番号（変更不可）'!$J$2:$K$41,2,FALSE))</f>
        <v/>
      </c>
      <c r="G131" s="327" t="s">
        <v>382</v>
      </c>
      <c r="H131" s="327" t="s">
        <v>399</v>
      </c>
      <c r="I131" s="328" t="s">
        <v>657</v>
      </c>
      <c r="J131" s="329" t="s">
        <v>417</v>
      </c>
      <c r="K131" s="329">
        <f>'14.バレー（青年女子）'!B26</f>
        <v>0</v>
      </c>
      <c r="L131" s="329">
        <f>'14.バレー（青年女子）'!C26</f>
        <v>0</v>
      </c>
      <c r="M131" s="329">
        <f>'14.バレー（青年女子）'!D26</f>
        <v>0</v>
      </c>
      <c r="N131" s="330">
        <f>'14.バレー（青年女子）'!E26</f>
        <v>0</v>
      </c>
      <c r="O131" s="329" t="str">
        <f>'14.バレー（青年女子）'!F26</f>
        <v/>
      </c>
      <c r="P131" s="329">
        <f>'14.バレー（青年女子）'!G26</f>
        <v>0</v>
      </c>
      <c r="Q131" s="329">
        <f>'14.バレー（青年女子）'!H26</f>
        <v>0</v>
      </c>
      <c r="R131" s="329"/>
      <c r="S131" s="331"/>
    </row>
    <row r="132" spans="1:19" x14ac:dyDescent="0.15">
      <c r="A132" s="332">
        <f t="shared" si="2"/>
        <v>110417</v>
      </c>
      <c r="B132" s="333"/>
      <c r="C132" s="333"/>
      <c r="D132" s="333">
        <v>131</v>
      </c>
      <c r="E132" s="334">
        <v>11</v>
      </c>
      <c r="F132" s="335" t="str">
        <f>IF('0.役員名簿'!$B$7="","",VLOOKUP('0.役員名簿'!$B$7,'各番号（変更不可）'!$J$2:$K$41,2,FALSE))</f>
        <v/>
      </c>
      <c r="G132" s="335" t="s">
        <v>382</v>
      </c>
      <c r="H132" s="335" t="s">
        <v>400</v>
      </c>
      <c r="I132" s="336" t="s">
        <v>657</v>
      </c>
      <c r="J132" s="337" t="s">
        <v>418</v>
      </c>
      <c r="K132" s="337"/>
      <c r="L132" s="337">
        <f>'14.バレー（青年女子）'!C27</f>
        <v>0</v>
      </c>
      <c r="M132" s="337"/>
      <c r="N132" s="338">
        <f>'14.バレー（青年女子）'!E27</f>
        <v>0</v>
      </c>
      <c r="O132" s="337" t="str">
        <f>'14.バレー（青年女子）'!F27</f>
        <v/>
      </c>
      <c r="P132" s="337">
        <f>'14.バレー（青年女子）'!G27</f>
        <v>0</v>
      </c>
      <c r="Q132" s="337">
        <f>'14.バレー（青年女子）'!H27</f>
        <v>0</v>
      </c>
      <c r="R132" s="337"/>
      <c r="S132" s="339"/>
    </row>
    <row r="133" spans="1:19" x14ac:dyDescent="0.15">
      <c r="A133" s="324">
        <f t="shared" si="2"/>
        <v>110418</v>
      </c>
      <c r="B133" s="325"/>
      <c r="C133" s="325"/>
      <c r="D133" s="325">
        <v>132</v>
      </c>
      <c r="E133" s="326">
        <v>11</v>
      </c>
      <c r="F133" s="327" t="str">
        <f>IF('0.役員名簿'!$B$7="","",VLOOKUP('0.役員名簿'!$B$7,'各番号（変更不可）'!$J$2:$K$41,2,FALSE))</f>
        <v/>
      </c>
      <c r="G133" s="327" t="s">
        <v>382</v>
      </c>
      <c r="H133" s="327" t="s">
        <v>401</v>
      </c>
      <c r="I133" s="328" t="s">
        <v>657</v>
      </c>
      <c r="J133" s="329" t="s">
        <v>644</v>
      </c>
      <c r="K133" s="329"/>
      <c r="L133" s="329">
        <f>'14.バレー（青年女子）'!C28</f>
        <v>0</v>
      </c>
      <c r="M133" s="329"/>
      <c r="N133" s="330">
        <f>'14.バレー（青年女子）'!E28</f>
        <v>0</v>
      </c>
      <c r="O133" s="329" t="str">
        <f>'14.バレー（青年女子）'!F28</f>
        <v/>
      </c>
      <c r="P133" s="329">
        <f>'14.バレー（青年女子）'!G28</f>
        <v>0</v>
      </c>
      <c r="Q133" s="329">
        <f>'14.バレー（青年女子）'!H28</f>
        <v>0</v>
      </c>
      <c r="R133" s="329"/>
      <c r="S133" s="331"/>
    </row>
    <row r="134" spans="1:19" x14ac:dyDescent="0.15">
      <c r="A134" s="332">
        <f t="shared" si="2"/>
        <v>110501</v>
      </c>
      <c r="B134" s="333"/>
      <c r="C134" s="333"/>
      <c r="D134" s="333">
        <v>133</v>
      </c>
      <c r="E134" s="334">
        <v>11</v>
      </c>
      <c r="F134" s="335" t="str">
        <f>IF('0.役員名簿'!$B$7="","",VLOOKUP('0.役員名簿'!$B$7,'各番号（変更不可）'!$J$2:$K$41,2,FALSE))</f>
        <v/>
      </c>
      <c r="G134" s="335" t="s">
        <v>397</v>
      </c>
      <c r="H134" s="335" t="s">
        <v>378</v>
      </c>
      <c r="I134" s="336" t="s">
        <v>483</v>
      </c>
      <c r="J134" s="337" t="s">
        <v>416</v>
      </c>
      <c r="K134" s="337"/>
      <c r="L134" s="337">
        <f>'15.バレー（壮年女子）'!C11</f>
        <v>0</v>
      </c>
      <c r="M134" s="337"/>
      <c r="N134" s="338">
        <f>'15.バレー（壮年女子）'!E11</f>
        <v>0</v>
      </c>
      <c r="O134" s="337" t="str">
        <f>'15.バレー（壮年女子）'!F11</f>
        <v/>
      </c>
      <c r="P134" s="337">
        <f>'15.バレー（壮年女子）'!G11</f>
        <v>0</v>
      </c>
      <c r="Q134" s="337"/>
      <c r="R134" s="337"/>
      <c r="S134" s="339"/>
    </row>
    <row r="135" spans="1:19" x14ac:dyDescent="0.15">
      <c r="A135" s="324">
        <f t="shared" si="2"/>
        <v>110502</v>
      </c>
      <c r="B135" s="325"/>
      <c r="C135" s="325"/>
      <c r="D135" s="325">
        <v>134</v>
      </c>
      <c r="E135" s="326">
        <v>11</v>
      </c>
      <c r="F135" s="327" t="str">
        <f>IF('0.役員名簿'!$B$7="","",VLOOKUP('0.役員名簿'!$B$7,'各番号（変更不可）'!$J$2:$K$41,2,FALSE))</f>
        <v/>
      </c>
      <c r="G135" s="327" t="s">
        <v>397</v>
      </c>
      <c r="H135" s="327" t="s">
        <v>380</v>
      </c>
      <c r="I135" s="328" t="s">
        <v>483</v>
      </c>
      <c r="J135" s="329" t="s">
        <v>417</v>
      </c>
      <c r="K135" s="329">
        <f>'15.バレー（壮年女子）'!B12</f>
        <v>0</v>
      </c>
      <c r="L135" s="329">
        <f>'15.バレー（壮年女子）'!C12</f>
        <v>0</v>
      </c>
      <c r="M135" s="329">
        <f>'15.バレー（壮年女子）'!D12</f>
        <v>0</v>
      </c>
      <c r="N135" s="330">
        <f>'15.バレー（壮年女子）'!E12</f>
        <v>0</v>
      </c>
      <c r="O135" s="329" t="str">
        <f>'15.バレー（壮年女子）'!F12</f>
        <v/>
      </c>
      <c r="P135" s="329">
        <f>'15.バレー（壮年女子）'!G12</f>
        <v>0</v>
      </c>
      <c r="Q135" s="329"/>
      <c r="R135" s="329"/>
      <c r="S135" s="331"/>
    </row>
    <row r="136" spans="1:19" x14ac:dyDescent="0.15">
      <c r="A136" s="332">
        <f t="shared" si="2"/>
        <v>110503</v>
      </c>
      <c r="B136" s="333"/>
      <c r="C136" s="333"/>
      <c r="D136" s="333">
        <v>135</v>
      </c>
      <c r="E136" s="334">
        <v>11</v>
      </c>
      <c r="F136" s="335" t="str">
        <f>IF('0.役員名簿'!$B$7="","",VLOOKUP('0.役員名簿'!$B$7,'各番号（変更不可）'!$J$2:$K$41,2,FALSE))</f>
        <v/>
      </c>
      <c r="G136" s="335" t="s">
        <v>383</v>
      </c>
      <c r="H136" s="335" t="s">
        <v>381</v>
      </c>
      <c r="I136" s="336" t="s">
        <v>483</v>
      </c>
      <c r="J136" s="337" t="s">
        <v>417</v>
      </c>
      <c r="K136" s="337">
        <f>'15.バレー（壮年女子）'!B13</f>
        <v>0</v>
      </c>
      <c r="L136" s="337">
        <f>'15.バレー（壮年女子）'!C13</f>
        <v>0</v>
      </c>
      <c r="M136" s="337">
        <f>'15.バレー（壮年女子）'!D13</f>
        <v>0</v>
      </c>
      <c r="N136" s="338">
        <f>'15.バレー（壮年女子）'!E13</f>
        <v>0</v>
      </c>
      <c r="O136" s="337" t="str">
        <f>'15.バレー（壮年女子）'!F13</f>
        <v/>
      </c>
      <c r="P136" s="337">
        <f>'15.バレー（壮年女子）'!G13</f>
        <v>0</v>
      </c>
      <c r="Q136" s="337"/>
      <c r="R136" s="337"/>
      <c r="S136" s="339"/>
    </row>
    <row r="137" spans="1:19" x14ac:dyDescent="0.15">
      <c r="A137" s="324">
        <f t="shared" si="2"/>
        <v>110504</v>
      </c>
      <c r="B137" s="325"/>
      <c r="C137" s="325"/>
      <c r="D137" s="325">
        <v>136</v>
      </c>
      <c r="E137" s="326">
        <v>11</v>
      </c>
      <c r="F137" s="327" t="str">
        <f>IF('0.役員名簿'!$B$7="","",VLOOKUP('0.役員名簿'!$B$7,'各番号（変更不可）'!$J$2:$K$41,2,FALSE))</f>
        <v/>
      </c>
      <c r="G137" s="327" t="s">
        <v>383</v>
      </c>
      <c r="H137" s="327" t="s">
        <v>382</v>
      </c>
      <c r="I137" s="328" t="s">
        <v>483</v>
      </c>
      <c r="J137" s="329" t="s">
        <v>417</v>
      </c>
      <c r="K137" s="329">
        <f>'15.バレー（壮年女子）'!B14</f>
        <v>0</v>
      </c>
      <c r="L137" s="329">
        <f>'15.バレー（壮年女子）'!C14</f>
        <v>0</v>
      </c>
      <c r="M137" s="329">
        <f>'15.バレー（壮年女子）'!D14</f>
        <v>0</v>
      </c>
      <c r="N137" s="330">
        <f>'15.バレー（壮年女子）'!E14</f>
        <v>0</v>
      </c>
      <c r="O137" s="329" t="str">
        <f>'15.バレー（壮年女子）'!F14</f>
        <v/>
      </c>
      <c r="P137" s="329">
        <f>'15.バレー（壮年女子）'!G14</f>
        <v>0</v>
      </c>
      <c r="Q137" s="329"/>
      <c r="R137" s="329"/>
      <c r="S137" s="331"/>
    </row>
    <row r="138" spans="1:19" x14ac:dyDescent="0.15">
      <c r="A138" s="332">
        <f t="shared" si="2"/>
        <v>110505</v>
      </c>
      <c r="B138" s="333"/>
      <c r="C138" s="333"/>
      <c r="D138" s="333">
        <v>137</v>
      </c>
      <c r="E138" s="334">
        <v>11</v>
      </c>
      <c r="F138" s="335" t="str">
        <f>IF('0.役員名簿'!$B$7="","",VLOOKUP('0.役員名簿'!$B$7,'各番号（変更不可）'!$J$2:$K$41,2,FALSE))</f>
        <v/>
      </c>
      <c r="G138" s="335" t="s">
        <v>383</v>
      </c>
      <c r="H138" s="335" t="s">
        <v>383</v>
      </c>
      <c r="I138" s="336" t="s">
        <v>483</v>
      </c>
      <c r="J138" s="337" t="s">
        <v>417</v>
      </c>
      <c r="K138" s="337">
        <f>'15.バレー（壮年女子）'!B15</f>
        <v>0</v>
      </c>
      <c r="L138" s="337">
        <f>'15.バレー（壮年女子）'!C15</f>
        <v>0</v>
      </c>
      <c r="M138" s="337">
        <f>'15.バレー（壮年女子）'!D15</f>
        <v>0</v>
      </c>
      <c r="N138" s="338">
        <f>'15.バレー（壮年女子）'!E15</f>
        <v>0</v>
      </c>
      <c r="O138" s="337" t="str">
        <f>'15.バレー（壮年女子）'!F15</f>
        <v/>
      </c>
      <c r="P138" s="337">
        <f>'15.バレー（壮年女子）'!G15</f>
        <v>0</v>
      </c>
      <c r="Q138" s="337"/>
      <c r="R138" s="337"/>
      <c r="S138" s="339"/>
    </row>
    <row r="139" spans="1:19" x14ac:dyDescent="0.15">
      <c r="A139" s="324">
        <f t="shared" si="2"/>
        <v>110506</v>
      </c>
      <c r="B139" s="325"/>
      <c r="C139" s="325"/>
      <c r="D139" s="325">
        <v>138</v>
      </c>
      <c r="E139" s="326">
        <v>11</v>
      </c>
      <c r="F139" s="327" t="str">
        <f>IF('0.役員名簿'!$B$7="","",VLOOKUP('0.役員名簿'!$B$7,'各番号（変更不可）'!$J$2:$K$41,2,FALSE))</f>
        <v/>
      </c>
      <c r="G139" s="327" t="s">
        <v>383</v>
      </c>
      <c r="H139" s="327" t="s">
        <v>384</v>
      </c>
      <c r="I139" s="328" t="s">
        <v>483</v>
      </c>
      <c r="J139" s="329" t="s">
        <v>417</v>
      </c>
      <c r="K139" s="329">
        <f>'15.バレー（壮年女子）'!B16</f>
        <v>0</v>
      </c>
      <c r="L139" s="329">
        <f>'15.バレー（壮年女子）'!C16</f>
        <v>0</v>
      </c>
      <c r="M139" s="329">
        <f>'15.バレー（壮年女子）'!D16</f>
        <v>0</v>
      </c>
      <c r="N139" s="330">
        <f>'15.バレー（壮年女子）'!E16</f>
        <v>0</v>
      </c>
      <c r="O139" s="329" t="str">
        <f>'15.バレー（壮年女子）'!F16</f>
        <v/>
      </c>
      <c r="P139" s="329">
        <f>'15.バレー（壮年女子）'!G16</f>
        <v>0</v>
      </c>
      <c r="Q139" s="329"/>
      <c r="R139" s="329"/>
      <c r="S139" s="331"/>
    </row>
    <row r="140" spans="1:19" x14ac:dyDescent="0.15">
      <c r="A140" s="332">
        <f t="shared" si="2"/>
        <v>110507</v>
      </c>
      <c r="B140" s="333"/>
      <c r="C140" s="333"/>
      <c r="D140" s="333">
        <v>139</v>
      </c>
      <c r="E140" s="334">
        <v>11</v>
      </c>
      <c r="F140" s="335" t="str">
        <f>IF('0.役員名簿'!$B$7="","",VLOOKUP('0.役員名簿'!$B$7,'各番号（変更不可）'!$J$2:$K$41,2,FALSE))</f>
        <v/>
      </c>
      <c r="G140" s="335" t="s">
        <v>383</v>
      </c>
      <c r="H140" s="335" t="s">
        <v>385</v>
      </c>
      <c r="I140" s="336" t="s">
        <v>483</v>
      </c>
      <c r="J140" s="337" t="s">
        <v>417</v>
      </c>
      <c r="K140" s="337">
        <f>'15.バレー（壮年女子）'!B17</f>
        <v>0</v>
      </c>
      <c r="L140" s="337">
        <f>'15.バレー（壮年女子）'!C17</f>
        <v>0</v>
      </c>
      <c r="M140" s="337">
        <f>'15.バレー（壮年女子）'!D17</f>
        <v>0</v>
      </c>
      <c r="N140" s="338">
        <f>'15.バレー（壮年女子）'!E17</f>
        <v>0</v>
      </c>
      <c r="O140" s="337" t="str">
        <f>'15.バレー（壮年女子）'!F17</f>
        <v/>
      </c>
      <c r="P140" s="337">
        <f>'15.バレー（壮年女子）'!G17</f>
        <v>0</v>
      </c>
      <c r="Q140" s="337"/>
      <c r="R140" s="337"/>
      <c r="S140" s="339"/>
    </row>
    <row r="141" spans="1:19" x14ac:dyDescent="0.15">
      <c r="A141" s="324">
        <f t="shared" si="2"/>
        <v>110508</v>
      </c>
      <c r="B141" s="325"/>
      <c r="C141" s="325"/>
      <c r="D141" s="325">
        <v>140</v>
      </c>
      <c r="E141" s="326">
        <v>11</v>
      </c>
      <c r="F141" s="327" t="str">
        <f>IF('0.役員名簿'!$B$7="","",VLOOKUP('0.役員名簿'!$B$7,'各番号（変更不可）'!$J$2:$K$41,2,FALSE))</f>
        <v/>
      </c>
      <c r="G141" s="327" t="s">
        <v>383</v>
      </c>
      <c r="H141" s="327" t="s">
        <v>386</v>
      </c>
      <c r="I141" s="328" t="s">
        <v>483</v>
      </c>
      <c r="J141" s="329" t="s">
        <v>417</v>
      </c>
      <c r="K141" s="329">
        <f>'15.バレー（壮年女子）'!B18</f>
        <v>0</v>
      </c>
      <c r="L141" s="329">
        <f>'15.バレー（壮年女子）'!C18</f>
        <v>0</v>
      </c>
      <c r="M141" s="329">
        <f>'15.バレー（壮年女子）'!D18</f>
        <v>0</v>
      </c>
      <c r="N141" s="330">
        <f>'15.バレー（壮年女子）'!E18</f>
        <v>0</v>
      </c>
      <c r="O141" s="329" t="str">
        <f>'15.バレー（壮年女子）'!F18</f>
        <v/>
      </c>
      <c r="P141" s="329">
        <f>'15.バレー（壮年女子）'!G18</f>
        <v>0</v>
      </c>
      <c r="Q141" s="329"/>
      <c r="R141" s="329"/>
      <c r="S141" s="331"/>
    </row>
    <row r="142" spans="1:19" x14ac:dyDescent="0.15">
      <c r="A142" s="332">
        <f t="shared" si="2"/>
        <v>110509</v>
      </c>
      <c r="B142" s="333"/>
      <c r="C142" s="333"/>
      <c r="D142" s="333">
        <v>141</v>
      </c>
      <c r="E142" s="334">
        <v>11</v>
      </c>
      <c r="F142" s="335" t="str">
        <f>IF('0.役員名簿'!$B$7="","",VLOOKUP('0.役員名簿'!$B$7,'各番号（変更不可）'!$J$2:$K$41,2,FALSE))</f>
        <v/>
      </c>
      <c r="G142" s="335" t="s">
        <v>383</v>
      </c>
      <c r="H142" s="335" t="s">
        <v>387</v>
      </c>
      <c r="I142" s="336" t="s">
        <v>483</v>
      </c>
      <c r="J142" s="337" t="s">
        <v>417</v>
      </c>
      <c r="K142" s="337">
        <f>'15.バレー（壮年女子）'!B19</f>
        <v>0</v>
      </c>
      <c r="L142" s="337">
        <f>'15.バレー（壮年女子）'!C19</f>
        <v>0</v>
      </c>
      <c r="M142" s="337">
        <f>'15.バレー（壮年女子）'!D19</f>
        <v>0</v>
      </c>
      <c r="N142" s="338">
        <f>'15.バレー（壮年女子）'!E19</f>
        <v>0</v>
      </c>
      <c r="O142" s="337" t="str">
        <f>'15.バレー（壮年女子）'!F19</f>
        <v/>
      </c>
      <c r="P142" s="337">
        <f>'15.バレー（壮年女子）'!G19</f>
        <v>0</v>
      </c>
      <c r="Q142" s="337"/>
      <c r="R142" s="337"/>
      <c r="S142" s="339"/>
    </row>
    <row r="143" spans="1:19" x14ac:dyDescent="0.15">
      <c r="A143" s="324">
        <f t="shared" si="2"/>
        <v>110510</v>
      </c>
      <c r="B143" s="325"/>
      <c r="C143" s="325"/>
      <c r="D143" s="325">
        <v>142</v>
      </c>
      <c r="E143" s="326">
        <v>11</v>
      </c>
      <c r="F143" s="327" t="str">
        <f>IF('0.役員名簿'!$B$7="","",VLOOKUP('0.役員名簿'!$B$7,'各番号（変更不可）'!$J$2:$K$41,2,FALSE))</f>
        <v/>
      </c>
      <c r="G143" s="327" t="s">
        <v>383</v>
      </c>
      <c r="H143" s="327" t="s">
        <v>388</v>
      </c>
      <c r="I143" s="328" t="s">
        <v>483</v>
      </c>
      <c r="J143" s="329" t="s">
        <v>417</v>
      </c>
      <c r="K143" s="329">
        <f>'15.バレー（壮年女子）'!B20</f>
        <v>0</v>
      </c>
      <c r="L143" s="329">
        <f>'15.バレー（壮年女子）'!C20</f>
        <v>0</v>
      </c>
      <c r="M143" s="329">
        <f>'15.バレー（壮年女子）'!D20</f>
        <v>0</v>
      </c>
      <c r="N143" s="330">
        <f>'15.バレー（壮年女子）'!E20</f>
        <v>0</v>
      </c>
      <c r="O143" s="329" t="str">
        <f>'15.バレー（壮年女子）'!F20</f>
        <v/>
      </c>
      <c r="P143" s="329">
        <f>'15.バレー（壮年女子）'!G20</f>
        <v>0</v>
      </c>
      <c r="Q143" s="329"/>
      <c r="R143" s="329"/>
      <c r="S143" s="331"/>
    </row>
    <row r="144" spans="1:19" x14ac:dyDescent="0.15">
      <c r="A144" s="332">
        <f t="shared" si="2"/>
        <v>110511</v>
      </c>
      <c r="B144" s="333"/>
      <c r="C144" s="333"/>
      <c r="D144" s="333">
        <v>143</v>
      </c>
      <c r="E144" s="334">
        <v>11</v>
      </c>
      <c r="F144" s="335" t="str">
        <f>IF('0.役員名簿'!$B$7="","",VLOOKUP('0.役員名簿'!$B$7,'各番号（変更不可）'!$J$2:$K$41,2,FALSE))</f>
        <v/>
      </c>
      <c r="G144" s="335" t="s">
        <v>383</v>
      </c>
      <c r="H144" s="335" t="s">
        <v>389</v>
      </c>
      <c r="I144" s="336" t="s">
        <v>483</v>
      </c>
      <c r="J144" s="337" t="s">
        <v>417</v>
      </c>
      <c r="K144" s="337">
        <f>'15.バレー（壮年女子）'!B21</f>
        <v>0</v>
      </c>
      <c r="L144" s="337">
        <f>'15.バレー（壮年女子）'!C21</f>
        <v>0</v>
      </c>
      <c r="M144" s="337">
        <f>'15.バレー（壮年女子）'!D21</f>
        <v>0</v>
      </c>
      <c r="N144" s="338">
        <f>'15.バレー（壮年女子）'!E21</f>
        <v>0</v>
      </c>
      <c r="O144" s="337" t="str">
        <f>'15.バレー（壮年女子）'!F21</f>
        <v/>
      </c>
      <c r="P144" s="337">
        <f>'15.バレー（壮年女子）'!G21</f>
        <v>0</v>
      </c>
      <c r="Q144" s="337"/>
      <c r="R144" s="337"/>
      <c r="S144" s="339"/>
    </row>
    <row r="145" spans="1:19" x14ac:dyDescent="0.15">
      <c r="A145" s="324">
        <f t="shared" si="2"/>
        <v>110512</v>
      </c>
      <c r="B145" s="325"/>
      <c r="C145" s="325"/>
      <c r="D145" s="325">
        <v>144</v>
      </c>
      <c r="E145" s="326">
        <v>11</v>
      </c>
      <c r="F145" s="327" t="str">
        <f>IF('0.役員名簿'!$B$7="","",VLOOKUP('0.役員名簿'!$B$7,'各番号（変更不可）'!$J$2:$K$41,2,FALSE))</f>
        <v/>
      </c>
      <c r="G145" s="327" t="s">
        <v>383</v>
      </c>
      <c r="H145" s="327" t="s">
        <v>390</v>
      </c>
      <c r="I145" s="328" t="s">
        <v>483</v>
      </c>
      <c r="J145" s="329" t="s">
        <v>417</v>
      </c>
      <c r="K145" s="329">
        <f>'15.バレー（壮年女子）'!B22</f>
        <v>0</v>
      </c>
      <c r="L145" s="329">
        <f>'15.バレー（壮年女子）'!C22</f>
        <v>0</v>
      </c>
      <c r="M145" s="329">
        <f>'15.バレー（壮年女子）'!D22</f>
        <v>0</v>
      </c>
      <c r="N145" s="330">
        <f>'15.バレー（壮年女子）'!E22</f>
        <v>0</v>
      </c>
      <c r="O145" s="329" t="str">
        <f>'15.バレー（壮年女子）'!F22</f>
        <v/>
      </c>
      <c r="P145" s="329">
        <f>'15.バレー（壮年女子）'!G22</f>
        <v>0</v>
      </c>
      <c r="Q145" s="329"/>
      <c r="R145" s="329"/>
      <c r="S145" s="331"/>
    </row>
    <row r="146" spans="1:19" x14ac:dyDescent="0.15">
      <c r="A146" s="332">
        <f t="shared" si="2"/>
        <v>110513</v>
      </c>
      <c r="B146" s="333"/>
      <c r="C146" s="333"/>
      <c r="D146" s="333">
        <v>145</v>
      </c>
      <c r="E146" s="334">
        <v>11</v>
      </c>
      <c r="F146" s="335" t="str">
        <f>IF('0.役員名簿'!$B$7="","",VLOOKUP('0.役員名簿'!$B$7,'各番号（変更不可）'!$J$2:$K$41,2,FALSE))</f>
        <v/>
      </c>
      <c r="G146" s="335" t="s">
        <v>383</v>
      </c>
      <c r="H146" s="335" t="s">
        <v>391</v>
      </c>
      <c r="I146" s="336" t="s">
        <v>483</v>
      </c>
      <c r="J146" s="337" t="s">
        <v>417</v>
      </c>
      <c r="K146" s="337">
        <f>'15.バレー（壮年女子）'!B23</f>
        <v>0</v>
      </c>
      <c r="L146" s="337">
        <f>'15.バレー（壮年女子）'!C23</f>
        <v>0</v>
      </c>
      <c r="M146" s="337">
        <f>'15.バレー（壮年女子）'!D23</f>
        <v>0</v>
      </c>
      <c r="N146" s="338">
        <f>'15.バレー（壮年女子）'!E23</f>
        <v>0</v>
      </c>
      <c r="O146" s="337" t="str">
        <f>'15.バレー（壮年女子）'!F23</f>
        <v/>
      </c>
      <c r="P146" s="337">
        <f>'15.バレー（壮年女子）'!G23</f>
        <v>0</v>
      </c>
      <c r="Q146" s="337"/>
      <c r="R146" s="337"/>
      <c r="S146" s="339"/>
    </row>
    <row r="147" spans="1:19" x14ac:dyDescent="0.15">
      <c r="A147" s="324">
        <f t="shared" si="2"/>
        <v>110514</v>
      </c>
      <c r="B147" s="325"/>
      <c r="C147" s="325"/>
      <c r="D147" s="325">
        <v>146</v>
      </c>
      <c r="E147" s="326">
        <v>11</v>
      </c>
      <c r="F147" s="327" t="str">
        <f>IF('0.役員名簿'!$B$7="","",VLOOKUP('0.役員名簿'!$B$7,'各番号（変更不可）'!$J$2:$K$41,2,FALSE))</f>
        <v/>
      </c>
      <c r="G147" s="327" t="s">
        <v>383</v>
      </c>
      <c r="H147" s="327" t="s">
        <v>392</v>
      </c>
      <c r="I147" s="328" t="s">
        <v>483</v>
      </c>
      <c r="J147" s="329" t="s">
        <v>418</v>
      </c>
      <c r="K147" s="329"/>
      <c r="L147" s="329">
        <f>'15.バレー（壮年女子）'!C24</f>
        <v>0</v>
      </c>
      <c r="M147" s="329"/>
      <c r="N147" s="330">
        <f>'15.バレー（壮年女子）'!E24</f>
        <v>0</v>
      </c>
      <c r="O147" s="329" t="str">
        <f>'15.バレー（壮年女子）'!F24</f>
        <v/>
      </c>
      <c r="P147" s="329">
        <f>'15.バレー（壮年女子）'!G24</f>
        <v>0</v>
      </c>
      <c r="Q147" s="329"/>
      <c r="R147" s="329"/>
      <c r="S147" s="331"/>
    </row>
    <row r="148" spans="1:19" x14ac:dyDescent="0.15">
      <c r="A148" s="332">
        <f t="shared" si="2"/>
        <v>110515</v>
      </c>
      <c r="B148" s="333"/>
      <c r="C148" s="333"/>
      <c r="D148" s="333">
        <v>147</v>
      </c>
      <c r="E148" s="334">
        <v>11</v>
      </c>
      <c r="F148" s="335" t="str">
        <f>IF('0.役員名簿'!$B$7="","",VLOOKUP('0.役員名簿'!$B$7,'各番号（変更不可）'!$J$2:$K$41,2,FALSE))</f>
        <v/>
      </c>
      <c r="G148" s="335" t="s">
        <v>383</v>
      </c>
      <c r="H148" s="335" t="s">
        <v>393</v>
      </c>
      <c r="I148" s="336" t="s">
        <v>483</v>
      </c>
      <c r="J148" s="337" t="s">
        <v>644</v>
      </c>
      <c r="K148" s="337"/>
      <c r="L148" s="337">
        <f>'15.バレー（壮年女子）'!C25</f>
        <v>0</v>
      </c>
      <c r="M148" s="337"/>
      <c r="N148" s="338">
        <f>'15.バレー（壮年女子）'!E25</f>
        <v>0</v>
      </c>
      <c r="O148" s="337" t="str">
        <f>'15.バレー（壮年女子）'!F25</f>
        <v/>
      </c>
      <c r="P148" s="337">
        <f>'15.バレー（壮年女子）'!G25</f>
        <v>0</v>
      </c>
      <c r="Q148" s="337"/>
      <c r="R148" s="337"/>
      <c r="S148" s="339"/>
    </row>
    <row r="149" spans="1:19" x14ac:dyDescent="0.15">
      <c r="A149" s="324">
        <f t="shared" si="2"/>
        <v>120101</v>
      </c>
      <c r="B149" s="325"/>
      <c r="C149" s="325"/>
      <c r="D149" s="325">
        <v>148</v>
      </c>
      <c r="E149" s="326">
        <v>12</v>
      </c>
      <c r="F149" s="327" t="str">
        <f>IF('0.役員名簿'!$B$7="","",VLOOKUP('0.役員名簿'!$B$7,'各番号（変更不可）'!$J$2:$K$41,2,FALSE))</f>
        <v/>
      </c>
      <c r="G149" s="327" t="s">
        <v>379</v>
      </c>
      <c r="H149" s="327" t="s">
        <v>378</v>
      </c>
      <c r="I149" s="328" t="s">
        <v>479</v>
      </c>
      <c r="J149" s="329" t="s">
        <v>416</v>
      </c>
      <c r="K149" s="329"/>
      <c r="L149" s="329">
        <f>'16.ソフトテニス（一般）'!C11</f>
        <v>0</v>
      </c>
      <c r="M149" s="329"/>
      <c r="N149" s="330">
        <f>'16.ソフトテニス（一般）'!D11</f>
        <v>0</v>
      </c>
      <c r="O149" s="329" t="str">
        <f>'16.ソフトテニス（一般）'!E11</f>
        <v/>
      </c>
      <c r="P149" s="329">
        <f>'16.ソフトテニス（一般）'!F11</f>
        <v>0</v>
      </c>
      <c r="Q149" s="329"/>
      <c r="R149" s="329"/>
      <c r="S149" s="331"/>
    </row>
    <row r="150" spans="1:19" x14ac:dyDescent="0.15">
      <c r="A150" s="332">
        <f t="shared" si="2"/>
        <v>120102</v>
      </c>
      <c r="B150" s="333"/>
      <c r="C150" s="333"/>
      <c r="D150" s="333">
        <v>149</v>
      </c>
      <c r="E150" s="334">
        <v>12</v>
      </c>
      <c r="F150" s="335" t="str">
        <f>IF('0.役員名簿'!$B$7="","",VLOOKUP('0.役員名簿'!$B$7,'各番号（変更不可）'!$J$2:$K$41,2,FALSE))</f>
        <v/>
      </c>
      <c r="G150" s="335" t="s">
        <v>379</v>
      </c>
      <c r="H150" s="335" t="s">
        <v>380</v>
      </c>
      <c r="I150" s="336" t="s">
        <v>479</v>
      </c>
      <c r="J150" s="337" t="s">
        <v>419</v>
      </c>
      <c r="K150" s="337"/>
      <c r="L150" s="337">
        <f>'16.ソフトテニス（一般）'!C12</f>
        <v>0</v>
      </c>
      <c r="M150" s="337"/>
      <c r="N150" s="338">
        <f>'16.ソフトテニス（一般）'!D12</f>
        <v>0</v>
      </c>
      <c r="O150" s="337" t="str">
        <f>'16.ソフトテニス（一般）'!E12</f>
        <v/>
      </c>
      <c r="P150" s="337">
        <f>'16.ソフトテニス（一般）'!F12</f>
        <v>0</v>
      </c>
      <c r="Q150" s="337"/>
      <c r="R150" s="337"/>
      <c r="S150" s="339"/>
    </row>
    <row r="151" spans="1:19" x14ac:dyDescent="0.15">
      <c r="A151" s="324">
        <f t="shared" si="2"/>
        <v>120103</v>
      </c>
      <c r="B151" s="325"/>
      <c r="C151" s="325"/>
      <c r="D151" s="325">
        <v>150</v>
      </c>
      <c r="E151" s="326">
        <v>12</v>
      </c>
      <c r="F151" s="327" t="str">
        <f>IF('0.役員名簿'!$B$7="","",VLOOKUP('0.役員名簿'!$B$7,'各番号（変更不可）'!$J$2:$K$41,2,FALSE))</f>
        <v/>
      </c>
      <c r="G151" s="327" t="s">
        <v>378</v>
      </c>
      <c r="H151" s="327" t="s">
        <v>381</v>
      </c>
      <c r="I151" s="328" t="s">
        <v>479</v>
      </c>
      <c r="J151" s="329" t="s">
        <v>419</v>
      </c>
      <c r="K151" s="329"/>
      <c r="L151" s="329">
        <f>'16.ソフトテニス（一般）'!C13</f>
        <v>0</v>
      </c>
      <c r="M151" s="329"/>
      <c r="N151" s="330">
        <f>'16.ソフトテニス（一般）'!D13</f>
        <v>0</v>
      </c>
      <c r="O151" s="329" t="str">
        <f>'16.ソフトテニス（一般）'!E13</f>
        <v/>
      </c>
      <c r="P151" s="329">
        <f>'16.ソフトテニス（一般）'!F13</f>
        <v>0</v>
      </c>
      <c r="Q151" s="329"/>
      <c r="R151" s="329"/>
      <c r="S151" s="331"/>
    </row>
    <row r="152" spans="1:19" x14ac:dyDescent="0.15">
      <c r="A152" s="332">
        <f t="shared" si="2"/>
        <v>120104</v>
      </c>
      <c r="B152" s="333"/>
      <c r="C152" s="333"/>
      <c r="D152" s="333">
        <v>151</v>
      </c>
      <c r="E152" s="334">
        <v>12</v>
      </c>
      <c r="F152" s="335" t="str">
        <f>IF('0.役員名簿'!$B$7="","",VLOOKUP('0.役員名簿'!$B$7,'各番号（変更不可）'!$J$2:$K$41,2,FALSE))</f>
        <v/>
      </c>
      <c r="G152" s="335" t="s">
        <v>378</v>
      </c>
      <c r="H152" s="335" t="s">
        <v>382</v>
      </c>
      <c r="I152" s="336" t="s">
        <v>479</v>
      </c>
      <c r="J152" s="337" t="s">
        <v>419</v>
      </c>
      <c r="K152" s="337"/>
      <c r="L152" s="337">
        <f>'16.ソフトテニス（一般）'!C14</f>
        <v>0</v>
      </c>
      <c r="M152" s="337"/>
      <c r="N152" s="338">
        <f>'16.ソフトテニス（一般）'!D14</f>
        <v>0</v>
      </c>
      <c r="O152" s="337" t="str">
        <f>'16.ソフトテニス（一般）'!E14</f>
        <v/>
      </c>
      <c r="P152" s="337">
        <f>'16.ソフトテニス（一般）'!F14</f>
        <v>0</v>
      </c>
      <c r="Q152" s="337"/>
      <c r="R152" s="337"/>
      <c r="S152" s="339"/>
    </row>
    <row r="153" spans="1:19" x14ac:dyDescent="0.15">
      <c r="A153" s="324">
        <f t="shared" si="2"/>
        <v>120105</v>
      </c>
      <c r="B153" s="325"/>
      <c r="C153" s="325"/>
      <c r="D153" s="325">
        <v>152</v>
      </c>
      <c r="E153" s="326">
        <v>12</v>
      </c>
      <c r="F153" s="327" t="str">
        <f>IF('0.役員名簿'!$B$7="","",VLOOKUP('0.役員名簿'!$B$7,'各番号（変更不可）'!$J$2:$K$41,2,FALSE))</f>
        <v/>
      </c>
      <c r="G153" s="327" t="s">
        <v>378</v>
      </c>
      <c r="H153" s="327" t="s">
        <v>383</v>
      </c>
      <c r="I153" s="328" t="s">
        <v>479</v>
      </c>
      <c r="J153" s="329" t="s">
        <v>419</v>
      </c>
      <c r="K153" s="329"/>
      <c r="L153" s="329">
        <f>'16.ソフトテニス（一般）'!C15</f>
        <v>0</v>
      </c>
      <c r="M153" s="329"/>
      <c r="N153" s="330">
        <f>'16.ソフトテニス（一般）'!D15</f>
        <v>0</v>
      </c>
      <c r="O153" s="329" t="str">
        <f>'16.ソフトテニス（一般）'!E15</f>
        <v/>
      </c>
      <c r="P153" s="329">
        <f>'16.ソフトテニス（一般）'!F15</f>
        <v>0</v>
      </c>
      <c r="Q153" s="329"/>
      <c r="R153" s="329"/>
      <c r="S153" s="331"/>
    </row>
    <row r="154" spans="1:19" x14ac:dyDescent="0.15">
      <c r="A154" s="332">
        <f t="shared" si="2"/>
        <v>120106</v>
      </c>
      <c r="B154" s="333"/>
      <c r="C154" s="333"/>
      <c r="D154" s="333">
        <v>153</v>
      </c>
      <c r="E154" s="334">
        <v>12</v>
      </c>
      <c r="F154" s="335" t="str">
        <f>IF('0.役員名簿'!$B$7="","",VLOOKUP('0.役員名簿'!$B$7,'各番号（変更不可）'!$J$2:$K$41,2,FALSE))</f>
        <v/>
      </c>
      <c r="G154" s="335" t="s">
        <v>378</v>
      </c>
      <c r="H154" s="335" t="s">
        <v>384</v>
      </c>
      <c r="I154" s="336" t="s">
        <v>479</v>
      </c>
      <c r="J154" s="337" t="s">
        <v>420</v>
      </c>
      <c r="K154" s="337"/>
      <c r="L154" s="337">
        <f>'16.ソフトテニス（一般）'!C16</f>
        <v>0</v>
      </c>
      <c r="M154" s="337"/>
      <c r="N154" s="338">
        <f>'16.ソフトテニス（一般）'!D16</f>
        <v>0</v>
      </c>
      <c r="O154" s="337" t="str">
        <f>'16.ソフトテニス（一般）'!E16</f>
        <v/>
      </c>
      <c r="P154" s="337">
        <f>'16.ソフトテニス（一般）'!F16</f>
        <v>0</v>
      </c>
      <c r="Q154" s="337"/>
      <c r="R154" s="337"/>
      <c r="S154" s="339"/>
    </row>
    <row r="155" spans="1:19" x14ac:dyDescent="0.15">
      <c r="A155" s="324">
        <f t="shared" si="2"/>
        <v>120107</v>
      </c>
      <c r="B155" s="325"/>
      <c r="C155" s="325"/>
      <c r="D155" s="325">
        <v>154</v>
      </c>
      <c r="E155" s="326">
        <v>12</v>
      </c>
      <c r="F155" s="327" t="str">
        <f>IF('0.役員名簿'!$B$7="","",VLOOKUP('0.役員名簿'!$B$7,'各番号（変更不可）'!$J$2:$K$41,2,FALSE))</f>
        <v/>
      </c>
      <c r="G155" s="327" t="s">
        <v>378</v>
      </c>
      <c r="H155" s="327" t="s">
        <v>385</v>
      </c>
      <c r="I155" s="328" t="s">
        <v>479</v>
      </c>
      <c r="J155" s="329" t="s">
        <v>420</v>
      </c>
      <c r="K155" s="329"/>
      <c r="L155" s="329">
        <f>'16.ソフトテニス（一般）'!C17</f>
        <v>0</v>
      </c>
      <c r="M155" s="329"/>
      <c r="N155" s="330">
        <f>'16.ソフトテニス（一般）'!D17</f>
        <v>0</v>
      </c>
      <c r="O155" s="329" t="str">
        <f>'16.ソフトテニス（一般）'!E17</f>
        <v/>
      </c>
      <c r="P155" s="329">
        <f>'16.ソフトテニス（一般）'!F17</f>
        <v>0</v>
      </c>
      <c r="Q155" s="329"/>
      <c r="R155" s="329"/>
      <c r="S155" s="331"/>
    </row>
    <row r="156" spans="1:19" x14ac:dyDescent="0.15">
      <c r="A156" s="332">
        <f t="shared" si="2"/>
        <v>120108</v>
      </c>
      <c r="B156" s="333"/>
      <c r="C156" s="333"/>
      <c r="D156" s="333">
        <v>155</v>
      </c>
      <c r="E156" s="334">
        <v>12</v>
      </c>
      <c r="F156" s="335" t="str">
        <f>IF('0.役員名簿'!$B$7="","",VLOOKUP('0.役員名簿'!$B$7,'各番号（変更不可）'!$J$2:$K$41,2,FALSE))</f>
        <v/>
      </c>
      <c r="G156" s="335" t="s">
        <v>378</v>
      </c>
      <c r="H156" s="335" t="s">
        <v>386</v>
      </c>
      <c r="I156" s="336" t="s">
        <v>479</v>
      </c>
      <c r="J156" s="337" t="s">
        <v>421</v>
      </c>
      <c r="K156" s="337"/>
      <c r="L156" s="337">
        <f>'16.ソフトテニス（一般）'!C18</f>
        <v>0</v>
      </c>
      <c r="M156" s="337"/>
      <c r="N156" s="338">
        <f>'16.ソフトテニス（一般）'!D18</f>
        <v>0</v>
      </c>
      <c r="O156" s="337" t="str">
        <f>'16.ソフトテニス（一般）'!E18</f>
        <v/>
      </c>
      <c r="P156" s="337">
        <f>'16.ソフトテニス（一般）'!F18</f>
        <v>0</v>
      </c>
      <c r="Q156" s="337"/>
      <c r="R156" s="337"/>
      <c r="S156" s="339"/>
    </row>
    <row r="157" spans="1:19" x14ac:dyDescent="0.15">
      <c r="A157" s="324">
        <f t="shared" si="2"/>
        <v>120109</v>
      </c>
      <c r="B157" s="325"/>
      <c r="C157" s="325"/>
      <c r="D157" s="325">
        <v>156</v>
      </c>
      <c r="E157" s="326">
        <v>12</v>
      </c>
      <c r="F157" s="327" t="str">
        <f>IF('0.役員名簿'!$B$7="","",VLOOKUP('0.役員名簿'!$B$7,'各番号（変更不可）'!$J$2:$K$41,2,FALSE))</f>
        <v/>
      </c>
      <c r="G157" s="327" t="s">
        <v>378</v>
      </c>
      <c r="H157" s="327" t="s">
        <v>387</v>
      </c>
      <c r="I157" s="328" t="s">
        <v>479</v>
      </c>
      <c r="J157" s="329" t="s">
        <v>421</v>
      </c>
      <c r="K157" s="329"/>
      <c r="L157" s="329">
        <f>'16.ソフトテニス（一般）'!C19</f>
        <v>0</v>
      </c>
      <c r="M157" s="329"/>
      <c r="N157" s="330">
        <f>'16.ソフトテニス（一般）'!D19</f>
        <v>0</v>
      </c>
      <c r="O157" s="329" t="str">
        <f>'16.ソフトテニス（一般）'!E19</f>
        <v/>
      </c>
      <c r="P157" s="329">
        <f>'16.ソフトテニス（一般）'!F19</f>
        <v>0</v>
      </c>
      <c r="Q157" s="329"/>
      <c r="R157" s="329"/>
      <c r="S157" s="331"/>
    </row>
    <row r="158" spans="1:19" x14ac:dyDescent="0.15">
      <c r="A158" s="332">
        <f t="shared" si="2"/>
        <v>120201</v>
      </c>
      <c r="B158" s="333"/>
      <c r="C158" s="333"/>
      <c r="D158" s="333">
        <v>157</v>
      </c>
      <c r="E158" s="334">
        <v>12</v>
      </c>
      <c r="F158" s="335" t="str">
        <f>IF('0.役員名簿'!$B$7="","",VLOOKUP('0.役員名簿'!$B$7,'各番号（変更不可）'!$J$2:$K$41,2,FALSE))</f>
        <v/>
      </c>
      <c r="G158" s="335" t="s">
        <v>394</v>
      </c>
      <c r="H158" s="335" t="s">
        <v>378</v>
      </c>
      <c r="I158" s="336" t="s">
        <v>484</v>
      </c>
      <c r="J158" s="337" t="s">
        <v>416</v>
      </c>
      <c r="K158" s="337"/>
      <c r="L158" s="337">
        <f>'17.ソフトテニス（壮年）'!C11</f>
        <v>0</v>
      </c>
      <c r="M158" s="337"/>
      <c r="N158" s="338">
        <f>'17.ソフトテニス（壮年）'!D11</f>
        <v>0</v>
      </c>
      <c r="O158" s="337" t="str">
        <f>'17.ソフトテニス（壮年）'!E11</f>
        <v/>
      </c>
      <c r="P158" s="337">
        <f>'17.ソフトテニス（壮年）'!F11</f>
        <v>0</v>
      </c>
      <c r="Q158" s="337"/>
      <c r="R158" s="337"/>
      <c r="S158" s="339"/>
    </row>
    <row r="159" spans="1:19" x14ac:dyDescent="0.15">
      <c r="A159" s="324">
        <f t="shared" si="2"/>
        <v>120202</v>
      </c>
      <c r="B159" s="325"/>
      <c r="C159" s="325"/>
      <c r="D159" s="325">
        <v>158</v>
      </c>
      <c r="E159" s="326">
        <v>12</v>
      </c>
      <c r="F159" s="327" t="str">
        <f>IF('0.役員名簿'!$B$7="","",VLOOKUP('0.役員名簿'!$B$7,'各番号（変更不可）'!$J$2:$K$41,2,FALSE))</f>
        <v/>
      </c>
      <c r="G159" s="327" t="s">
        <v>394</v>
      </c>
      <c r="H159" s="327" t="s">
        <v>380</v>
      </c>
      <c r="I159" s="328" t="s">
        <v>484</v>
      </c>
      <c r="J159" s="329" t="s">
        <v>422</v>
      </c>
      <c r="K159" s="329"/>
      <c r="L159" s="329">
        <f>'17.ソフトテニス（壮年）'!C12</f>
        <v>0</v>
      </c>
      <c r="M159" s="329"/>
      <c r="N159" s="330">
        <f>'17.ソフトテニス（壮年）'!D12</f>
        <v>0</v>
      </c>
      <c r="O159" s="329" t="str">
        <f>'17.ソフトテニス（壮年）'!E12</f>
        <v/>
      </c>
      <c r="P159" s="329">
        <f>'17.ソフトテニス（壮年）'!F12</f>
        <v>0</v>
      </c>
      <c r="Q159" s="329"/>
      <c r="R159" s="329"/>
      <c r="S159" s="331"/>
    </row>
    <row r="160" spans="1:19" x14ac:dyDescent="0.15">
      <c r="A160" s="332">
        <f t="shared" si="2"/>
        <v>120203</v>
      </c>
      <c r="B160" s="333"/>
      <c r="C160" s="333"/>
      <c r="D160" s="333">
        <v>159</v>
      </c>
      <c r="E160" s="334">
        <v>12</v>
      </c>
      <c r="F160" s="335" t="str">
        <f>IF('0.役員名簿'!$B$7="","",VLOOKUP('0.役員名簿'!$B$7,'各番号（変更不可）'!$J$2:$K$41,2,FALSE))</f>
        <v/>
      </c>
      <c r="G160" s="335" t="s">
        <v>380</v>
      </c>
      <c r="H160" s="335" t="s">
        <v>381</v>
      </c>
      <c r="I160" s="336" t="s">
        <v>484</v>
      </c>
      <c r="J160" s="337" t="s">
        <v>422</v>
      </c>
      <c r="K160" s="337"/>
      <c r="L160" s="337">
        <f>'17.ソフトテニス（壮年）'!C13</f>
        <v>0</v>
      </c>
      <c r="M160" s="337"/>
      <c r="N160" s="338">
        <f>'17.ソフトテニス（壮年）'!D13</f>
        <v>0</v>
      </c>
      <c r="O160" s="337" t="str">
        <f>'17.ソフトテニス（壮年）'!E13</f>
        <v/>
      </c>
      <c r="P160" s="337">
        <f>'17.ソフトテニス（壮年）'!F13</f>
        <v>0</v>
      </c>
      <c r="Q160" s="337"/>
      <c r="R160" s="337"/>
      <c r="S160" s="339"/>
    </row>
    <row r="161" spans="1:19" x14ac:dyDescent="0.15">
      <c r="A161" s="324">
        <f t="shared" si="2"/>
        <v>120204</v>
      </c>
      <c r="B161" s="325"/>
      <c r="C161" s="325"/>
      <c r="D161" s="325">
        <v>160</v>
      </c>
      <c r="E161" s="326">
        <v>12</v>
      </c>
      <c r="F161" s="327" t="str">
        <f>IF('0.役員名簿'!$B$7="","",VLOOKUP('0.役員名簿'!$B$7,'各番号（変更不可）'!$J$2:$K$41,2,FALSE))</f>
        <v/>
      </c>
      <c r="G161" s="327" t="s">
        <v>380</v>
      </c>
      <c r="H161" s="327" t="s">
        <v>382</v>
      </c>
      <c r="I161" s="328" t="s">
        <v>484</v>
      </c>
      <c r="J161" s="329" t="s">
        <v>423</v>
      </c>
      <c r="K161" s="329"/>
      <c r="L161" s="329">
        <f>'17.ソフトテニス（壮年）'!C14</f>
        <v>0</v>
      </c>
      <c r="M161" s="329"/>
      <c r="N161" s="330">
        <f>'17.ソフトテニス（壮年）'!D14</f>
        <v>0</v>
      </c>
      <c r="O161" s="329" t="str">
        <f>'17.ソフトテニス（壮年）'!E14</f>
        <v/>
      </c>
      <c r="P161" s="329">
        <f>'17.ソフトテニス（壮年）'!F14</f>
        <v>0</v>
      </c>
      <c r="Q161" s="329"/>
      <c r="R161" s="329"/>
      <c r="S161" s="331"/>
    </row>
    <row r="162" spans="1:19" x14ac:dyDescent="0.15">
      <c r="A162" s="332">
        <f t="shared" si="2"/>
        <v>120205</v>
      </c>
      <c r="B162" s="333"/>
      <c r="C162" s="333"/>
      <c r="D162" s="333">
        <v>161</v>
      </c>
      <c r="E162" s="334">
        <v>12</v>
      </c>
      <c r="F162" s="335" t="str">
        <f>IF('0.役員名簿'!$B$7="","",VLOOKUP('0.役員名簿'!$B$7,'各番号（変更不可）'!$J$2:$K$41,2,FALSE))</f>
        <v/>
      </c>
      <c r="G162" s="335" t="s">
        <v>380</v>
      </c>
      <c r="H162" s="335" t="s">
        <v>383</v>
      </c>
      <c r="I162" s="336" t="s">
        <v>484</v>
      </c>
      <c r="J162" s="337" t="s">
        <v>423</v>
      </c>
      <c r="K162" s="337"/>
      <c r="L162" s="337">
        <f>'17.ソフトテニス（壮年）'!C15</f>
        <v>0</v>
      </c>
      <c r="M162" s="337"/>
      <c r="N162" s="338">
        <f>'17.ソフトテニス（壮年）'!D15</f>
        <v>0</v>
      </c>
      <c r="O162" s="337" t="str">
        <f>'17.ソフトテニス（壮年）'!E15</f>
        <v/>
      </c>
      <c r="P162" s="337">
        <f>'17.ソフトテニス（壮年）'!F15</f>
        <v>0</v>
      </c>
      <c r="Q162" s="337"/>
      <c r="R162" s="337"/>
      <c r="S162" s="339"/>
    </row>
    <row r="163" spans="1:19" x14ac:dyDescent="0.15">
      <c r="A163" s="324">
        <f t="shared" si="2"/>
        <v>120206</v>
      </c>
      <c r="B163" s="325"/>
      <c r="C163" s="325"/>
      <c r="D163" s="325">
        <v>162</v>
      </c>
      <c r="E163" s="326">
        <v>12</v>
      </c>
      <c r="F163" s="327" t="str">
        <f>IF('0.役員名簿'!$B$7="","",VLOOKUP('0.役員名簿'!$B$7,'各番号（変更不可）'!$J$2:$K$41,2,FALSE))</f>
        <v/>
      </c>
      <c r="G163" s="327" t="s">
        <v>380</v>
      </c>
      <c r="H163" s="327" t="s">
        <v>384</v>
      </c>
      <c r="I163" s="328" t="s">
        <v>484</v>
      </c>
      <c r="J163" s="329" t="s">
        <v>424</v>
      </c>
      <c r="K163" s="329"/>
      <c r="L163" s="329">
        <f>'17.ソフトテニス（壮年）'!C16</f>
        <v>0</v>
      </c>
      <c r="M163" s="329"/>
      <c r="N163" s="330">
        <f>'17.ソフトテニス（壮年）'!D16</f>
        <v>0</v>
      </c>
      <c r="O163" s="329" t="str">
        <f>'17.ソフトテニス（壮年）'!E16</f>
        <v/>
      </c>
      <c r="P163" s="329">
        <f>'17.ソフトテニス（壮年）'!F16</f>
        <v>0</v>
      </c>
      <c r="Q163" s="329"/>
      <c r="R163" s="329"/>
      <c r="S163" s="331"/>
    </row>
    <row r="164" spans="1:19" x14ac:dyDescent="0.15">
      <c r="A164" s="332">
        <f t="shared" si="2"/>
        <v>120207</v>
      </c>
      <c r="B164" s="333"/>
      <c r="C164" s="333"/>
      <c r="D164" s="333">
        <v>163</v>
      </c>
      <c r="E164" s="334">
        <v>12</v>
      </c>
      <c r="F164" s="335" t="str">
        <f>IF('0.役員名簿'!$B$7="","",VLOOKUP('0.役員名簿'!$B$7,'各番号（変更不可）'!$J$2:$K$41,2,FALSE))</f>
        <v/>
      </c>
      <c r="G164" s="335" t="s">
        <v>380</v>
      </c>
      <c r="H164" s="335" t="s">
        <v>385</v>
      </c>
      <c r="I164" s="336" t="s">
        <v>484</v>
      </c>
      <c r="J164" s="337" t="s">
        <v>424</v>
      </c>
      <c r="K164" s="337"/>
      <c r="L164" s="337">
        <f>'17.ソフトテニス（壮年）'!C17</f>
        <v>0</v>
      </c>
      <c r="M164" s="337"/>
      <c r="N164" s="338">
        <f>'17.ソフトテニス（壮年）'!D17</f>
        <v>0</v>
      </c>
      <c r="O164" s="337" t="str">
        <f>'17.ソフトテニス（壮年）'!E17</f>
        <v/>
      </c>
      <c r="P164" s="337">
        <f>'17.ソフトテニス（壮年）'!F17</f>
        <v>0</v>
      </c>
      <c r="Q164" s="337"/>
      <c r="R164" s="337"/>
      <c r="S164" s="339"/>
    </row>
    <row r="165" spans="1:19" x14ac:dyDescent="0.15">
      <c r="A165" s="324">
        <f t="shared" si="2"/>
        <v>120208</v>
      </c>
      <c r="B165" s="325"/>
      <c r="C165" s="325"/>
      <c r="D165" s="325">
        <v>164</v>
      </c>
      <c r="E165" s="326">
        <v>12</v>
      </c>
      <c r="F165" s="327" t="str">
        <f>IF('0.役員名簿'!$B$7="","",VLOOKUP('0.役員名簿'!$B$7,'各番号（変更不可）'!$J$2:$K$41,2,FALSE))</f>
        <v/>
      </c>
      <c r="G165" s="327" t="s">
        <v>380</v>
      </c>
      <c r="H165" s="327" t="s">
        <v>386</v>
      </c>
      <c r="I165" s="328" t="s">
        <v>484</v>
      </c>
      <c r="J165" s="329" t="s">
        <v>421</v>
      </c>
      <c r="K165" s="329"/>
      <c r="L165" s="329">
        <f>'17.ソフトテニス（壮年）'!C18</f>
        <v>0</v>
      </c>
      <c r="M165" s="329"/>
      <c r="N165" s="330">
        <f>'17.ソフトテニス（壮年）'!D18</f>
        <v>0</v>
      </c>
      <c r="O165" s="329" t="str">
        <f>'17.ソフトテニス（壮年）'!E18</f>
        <v/>
      </c>
      <c r="P165" s="329">
        <f>'17.ソフトテニス（壮年）'!F18</f>
        <v>0</v>
      </c>
      <c r="Q165" s="329"/>
      <c r="R165" s="329"/>
      <c r="S165" s="331"/>
    </row>
    <row r="166" spans="1:19" x14ac:dyDescent="0.15">
      <c r="A166" s="332">
        <f t="shared" si="2"/>
        <v>120209</v>
      </c>
      <c r="B166" s="333"/>
      <c r="C166" s="333"/>
      <c r="D166" s="333">
        <v>165</v>
      </c>
      <c r="E166" s="334">
        <v>12</v>
      </c>
      <c r="F166" s="335" t="str">
        <f>IF('0.役員名簿'!$B$7="","",VLOOKUP('0.役員名簿'!$B$7,'各番号（変更不可）'!$J$2:$K$41,2,FALSE))</f>
        <v/>
      </c>
      <c r="G166" s="335" t="s">
        <v>380</v>
      </c>
      <c r="H166" s="335" t="s">
        <v>387</v>
      </c>
      <c r="I166" s="336" t="s">
        <v>484</v>
      </c>
      <c r="J166" s="337" t="s">
        <v>421</v>
      </c>
      <c r="K166" s="337"/>
      <c r="L166" s="337">
        <f>'17.ソフトテニス（壮年）'!C19</f>
        <v>0</v>
      </c>
      <c r="M166" s="337"/>
      <c r="N166" s="338">
        <f>'17.ソフトテニス（壮年）'!D19</f>
        <v>0</v>
      </c>
      <c r="O166" s="337" t="str">
        <f>'17.ソフトテニス（壮年）'!E19</f>
        <v/>
      </c>
      <c r="P166" s="337">
        <f>'17.ソフトテニス（壮年）'!F19</f>
        <v>0</v>
      </c>
      <c r="Q166" s="337"/>
      <c r="R166" s="337"/>
      <c r="S166" s="339"/>
    </row>
    <row r="167" spans="1:19" x14ac:dyDescent="0.15">
      <c r="A167" s="324">
        <f t="shared" si="2"/>
        <v>130101</v>
      </c>
      <c r="B167" s="325"/>
      <c r="C167" s="325"/>
      <c r="D167" s="325">
        <v>166</v>
      </c>
      <c r="E167" s="326">
        <v>13</v>
      </c>
      <c r="F167" s="327" t="str">
        <f>IF('0.役員名簿'!$B$7="","",VLOOKUP('0.役員名簿'!$B$7,'各番号（変更不可）'!$J$2:$K$41,2,FALSE))</f>
        <v/>
      </c>
      <c r="G167" s="327" t="s">
        <v>379</v>
      </c>
      <c r="H167" s="327" t="s">
        <v>378</v>
      </c>
      <c r="I167" s="328" t="s">
        <v>481</v>
      </c>
      <c r="J167" s="329" t="s">
        <v>416</v>
      </c>
      <c r="K167" s="329"/>
      <c r="L167" s="329">
        <f>'18.卓球（一般）'!C11</f>
        <v>0</v>
      </c>
      <c r="M167" s="329">
        <f>'18.卓球（一般）'!D11</f>
        <v>0</v>
      </c>
      <c r="N167" s="330">
        <f>'18.卓球（一般）'!E11</f>
        <v>0</v>
      </c>
      <c r="O167" s="329" t="str">
        <f>'18.卓球（一般）'!F11</f>
        <v/>
      </c>
      <c r="P167" s="329">
        <f>'18.卓球（一般）'!G11</f>
        <v>0</v>
      </c>
      <c r="Q167" s="329"/>
      <c r="R167" s="329"/>
      <c r="S167" s="331"/>
    </row>
    <row r="168" spans="1:19" x14ac:dyDescent="0.15">
      <c r="A168" s="332">
        <f t="shared" si="2"/>
        <v>130102</v>
      </c>
      <c r="B168" s="333"/>
      <c r="C168" s="333"/>
      <c r="D168" s="333">
        <v>167</v>
      </c>
      <c r="E168" s="334">
        <v>13</v>
      </c>
      <c r="F168" s="335" t="str">
        <f>IF('0.役員名簿'!$B$7="","",VLOOKUP('0.役員名簿'!$B$7,'各番号（変更不可）'!$J$2:$K$41,2,FALSE))</f>
        <v/>
      </c>
      <c r="G168" s="335" t="s">
        <v>379</v>
      </c>
      <c r="H168" s="335" t="s">
        <v>380</v>
      </c>
      <c r="I168" s="336" t="s">
        <v>481</v>
      </c>
      <c r="J168" s="337" t="s">
        <v>417</v>
      </c>
      <c r="K168" s="337"/>
      <c r="L168" s="337">
        <f>'18.卓球（一般）'!C12</f>
        <v>0</v>
      </c>
      <c r="M168" s="337">
        <f>'18.卓球（一般）'!D12</f>
        <v>0</v>
      </c>
      <c r="N168" s="338">
        <f>'18.卓球（一般）'!E12</f>
        <v>0</v>
      </c>
      <c r="O168" s="337" t="str">
        <f>'18.卓球（一般）'!F12</f>
        <v/>
      </c>
      <c r="P168" s="337">
        <f>'18.卓球（一般）'!G12</f>
        <v>0</v>
      </c>
      <c r="Q168" s="337"/>
      <c r="R168" s="337"/>
      <c r="S168" s="339"/>
    </row>
    <row r="169" spans="1:19" x14ac:dyDescent="0.15">
      <c r="A169" s="324">
        <f t="shared" si="2"/>
        <v>130103</v>
      </c>
      <c r="B169" s="325"/>
      <c r="C169" s="325"/>
      <c r="D169" s="325">
        <v>168</v>
      </c>
      <c r="E169" s="326">
        <v>13</v>
      </c>
      <c r="F169" s="327" t="str">
        <f>IF('0.役員名簿'!$B$7="","",VLOOKUP('0.役員名簿'!$B$7,'各番号（変更不可）'!$J$2:$K$41,2,FALSE))</f>
        <v/>
      </c>
      <c r="G169" s="327" t="s">
        <v>378</v>
      </c>
      <c r="H169" s="327" t="s">
        <v>381</v>
      </c>
      <c r="I169" s="328" t="s">
        <v>481</v>
      </c>
      <c r="J169" s="329" t="s">
        <v>417</v>
      </c>
      <c r="K169" s="329"/>
      <c r="L169" s="329">
        <f>'18.卓球（一般）'!C13</f>
        <v>0</v>
      </c>
      <c r="M169" s="329">
        <f>'18.卓球（一般）'!D13</f>
        <v>0</v>
      </c>
      <c r="N169" s="330">
        <f>'18.卓球（一般）'!E13</f>
        <v>0</v>
      </c>
      <c r="O169" s="329" t="str">
        <f>'18.卓球（一般）'!F13</f>
        <v/>
      </c>
      <c r="P169" s="329">
        <f>'18.卓球（一般）'!G13</f>
        <v>0</v>
      </c>
      <c r="Q169" s="329"/>
      <c r="R169" s="329"/>
      <c r="S169" s="331"/>
    </row>
    <row r="170" spans="1:19" x14ac:dyDescent="0.15">
      <c r="A170" s="332">
        <f t="shared" si="2"/>
        <v>130104</v>
      </c>
      <c r="B170" s="333"/>
      <c r="C170" s="333"/>
      <c r="D170" s="333">
        <v>169</v>
      </c>
      <c r="E170" s="334">
        <v>13</v>
      </c>
      <c r="F170" s="335" t="str">
        <f>IF('0.役員名簿'!$B$7="","",VLOOKUP('0.役員名簿'!$B$7,'各番号（変更不可）'!$J$2:$K$41,2,FALSE))</f>
        <v/>
      </c>
      <c r="G170" s="335" t="s">
        <v>378</v>
      </c>
      <c r="H170" s="335" t="s">
        <v>382</v>
      </c>
      <c r="I170" s="336" t="s">
        <v>481</v>
      </c>
      <c r="J170" s="337" t="s">
        <v>417</v>
      </c>
      <c r="K170" s="337"/>
      <c r="L170" s="337">
        <f>'18.卓球（一般）'!C14</f>
        <v>0</v>
      </c>
      <c r="M170" s="337">
        <f>'18.卓球（一般）'!D14</f>
        <v>0</v>
      </c>
      <c r="N170" s="338">
        <f>'18.卓球（一般）'!E14</f>
        <v>0</v>
      </c>
      <c r="O170" s="337" t="str">
        <f>'18.卓球（一般）'!F14</f>
        <v/>
      </c>
      <c r="P170" s="337">
        <f>'18.卓球（一般）'!G14</f>
        <v>0</v>
      </c>
      <c r="Q170" s="337"/>
      <c r="R170" s="337"/>
      <c r="S170" s="339"/>
    </row>
    <row r="171" spans="1:19" x14ac:dyDescent="0.15">
      <c r="A171" s="324">
        <f t="shared" si="2"/>
        <v>130105</v>
      </c>
      <c r="B171" s="325"/>
      <c r="C171" s="325"/>
      <c r="D171" s="325">
        <v>170</v>
      </c>
      <c r="E171" s="326">
        <v>13</v>
      </c>
      <c r="F171" s="327" t="str">
        <f>IF('0.役員名簿'!$B$7="","",VLOOKUP('0.役員名簿'!$B$7,'各番号（変更不可）'!$J$2:$K$41,2,FALSE))</f>
        <v/>
      </c>
      <c r="G171" s="327" t="s">
        <v>378</v>
      </c>
      <c r="H171" s="327" t="s">
        <v>383</v>
      </c>
      <c r="I171" s="328" t="s">
        <v>481</v>
      </c>
      <c r="J171" s="329" t="s">
        <v>417</v>
      </c>
      <c r="K171" s="329"/>
      <c r="L171" s="329">
        <f>'18.卓球（一般）'!C15</f>
        <v>0</v>
      </c>
      <c r="M171" s="329">
        <f>'18.卓球（一般）'!D15</f>
        <v>0</v>
      </c>
      <c r="N171" s="330">
        <f>'18.卓球（一般）'!E15</f>
        <v>0</v>
      </c>
      <c r="O171" s="329" t="str">
        <f>'18.卓球（一般）'!F15</f>
        <v/>
      </c>
      <c r="P171" s="329">
        <f>'18.卓球（一般）'!G15</f>
        <v>0</v>
      </c>
      <c r="Q171" s="329"/>
      <c r="R171" s="329"/>
      <c r="S171" s="331"/>
    </row>
    <row r="172" spans="1:19" x14ac:dyDescent="0.15">
      <c r="A172" s="332">
        <f t="shared" si="2"/>
        <v>130106</v>
      </c>
      <c r="B172" s="333"/>
      <c r="C172" s="333"/>
      <c r="D172" s="333">
        <v>171</v>
      </c>
      <c r="E172" s="334">
        <v>13</v>
      </c>
      <c r="F172" s="335" t="str">
        <f>IF('0.役員名簿'!$B$7="","",VLOOKUP('0.役員名簿'!$B$7,'各番号（変更不可）'!$J$2:$K$41,2,FALSE))</f>
        <v/>
      </c>
      <c r="G172" s="335" t="s">
        <v>378</v>
      </c>
      <c r="H172" s="335" t="s">
        <v>384</v>
      </c>
      <c r="I172" s="336" t="s">
        <v>481</v>
      </c>
      <c r="J172" s="337" t="s">
        <v>417</v>
      </c>
      <c r="K172" s="337"/>
      <c r="L172" s="337">
        <f>'18.卓球（一般）'!C16</f>
        <v>0</v>
      </c>
      <c r="M172" s="337">
        <f>'18.卓球（一般）'!D16</f>
        <v>0</v>
      </c>
      <c r="N172" s="338">
        <f>'18.卓球（一般）'!E16</f>
        <v>0</v>
      </c>
      <c r="O172" s="337" t="str">
        <f>'18.卓球（一般）'!F16</f>
        <v/>
      </c>
      <c r="P172" s="337">
        <f>'18.卓球（一般）'!G16</f>
        <v>0</v>
      </c>
      <c r="Q172" s="337"/>
      <c r="R172" s="337"/>
      <c r="S172" s="339"/>
    </row>
    <row r="173" spans="1:19" x14ac:dyDescent="0.15">
      <c r="A173" s="324">
        <f t="shared" si="2"/>
        <v>130107</v>
      </c>
      <c r="B173" s="325"/>
      <c r="C173" s="325"/>
      <c r="D173" s="325">
        <v>172</v>
      </c>
      <c r="E173" s="326">
        <v>13</v>
      </c>
      <c r="F173" s="327" t="str">
        <f>IF('0.役員名簿'!$B$7="","",VLOOKUP('0.役員名簿'!$B$7,'各番号（変更不可）'!$J$2:$K$41,2,FALSE))</f>
        <v/>
      </c>
      <c r="G173" s="327" t="s">
        <v>378</v>
      </c>
      <c r="H173" s="327" t="s">
        <v>385</v>
      </c>
      <c r="I173" s="328" t="s">
        <v>481</v>
      </c>
      <c r="J173" s="329" t="s">
        <v>417</v>
      </c>
      <c r="K173" s="329"/>
      <c r="L173" s="329">
        <f>'18.卓球（一般）'!C17</f>
        <v>0</v>
      </c>
      <c r="M173" s="329">
        <f>'18.卓球（一般）'!D17</f>
        <v>0</v>
      </c>
      <c r="N173" s="330">
        <f>'18.卓球（一般）'!E17</f>
        <v>0</v>
      </c>
      <c r="O173" s="329" t="str">
        <f>'18.卓球（一般）'!F17</f>
        <v/>
      </c>
      <c r="P173" s="329">
        <f>'18.卓球（一般）'!G17</f>
        <v>0</v>
      </c>
      <c r="Q173" s="329"/>
      <c r="R173" s="329"/>
      <c r="S173" s="331"/>
    </row>
    <row r="174" spans="1:19" x14ac:dyDescent="0.15">
      <c r="A174" s="332">
        <f t="shared" si="2"/>
        <v>130201</v>
      </c>
      <c r="B174" s="333"/>
      <c r="C174" s="333"/>
      <c r="D174" s="333">
        <v>173</v>
      </c>
      <c r="E174" s="334">
        <v>13</v>
      </c>
      <c r="F174" s="335" t="str">
        <f>IF('0.役員名簿'!$B$7="","",VLOOKUP('0.役員名簿'!$B$7,'各番号（変更不可）'!$J$2:$K$41,2,FALSE))</f>
        <v/>
      </c>
      <c r="G174" s="335" t="s">
        <v>394</v>
      </c>
      <c r="H174" s="335" t="s">
        <v>378</v>
      </c>
      <c r="I174" s="336" t="s">
        <v>482</v>
      </c>
      <c r="J174" s="337" t="s">
        <v>416</v>
      </c>
      <c r="K174" s="337"/>
      <c r="L174" s="337">
        <f>'19.卓球（青年）'!C11</f>
        <v>0</v>
      </c>
      <c r="M174" s="337">
        <f>'19.卓球（青年）'!D11</f>
        <v>0</v>
      </c>
      <c r="N174" s="338">
        <f>'19.卓球（青年）'!E11</f>
        <v>0</v>
      </c>
      <c r="O174" s="337" t="str">
        <f>'19.卓球（青年）'!F11</f>
        <v/>
      </c>
      <c r="P174" s="337">
        <f>'19.卓球（青年）'!G11</f>
        <v>0</v>
      </c>
      <c r="Q174" s="337">
        <f>'19.卓球（青年）'!H11</f>
        <v>0</v>
      </c>
      <c r="R174" s="337"/>
      <c r="S174" s="339"/>
    </row>
    <row r="175" spans="1:19" x14ac:dyDescent="0.15">
      <c r="A175" s="324">
        <f t="shared" si="2"/>
        <v>130202</v>
      </c>
      <c r="B175" s="325"/>
      <c r="C175" s="325"/>
      <c r="D175" s="325">
        <v>174</v>
      </c>
      <c r="E175" s="326">
        <v>13</v>
      </c>
      <c r="F175" s="327" t="str">
        <f>IF('0.役員名簿'!$B$7="","",VLOOKUP('0.役員名簿'!$B$7,'各番号（変更不可）'!$J$2:$K$41,2,FALSE))</f>
        <v/>
      </c>
      <c r="G175" s="327" t="s">
        <v>394</v>
      </c>
      <c r="H175" s="327" t="s">
        <v>380</v>
      </c>
      <c r="I175" s="328" t="s">
        <v>482</v>
      </c>
      <c r="J175" s="329" t="s">
        <v>417</v>
      </c>
      <c r="K175" s="329"/>
      <c r="L175" s="329">
        <f>'19.卓球（青年）'!C12</f>
        <v>0</v>
      </c>
      <c r="M175" s="329">
        <f>'19.卓球（青年）'!D12</f>
        <v>0</v>
      </c>
      <c r="N175" s="330">
        <f>'19.卓球（青年）'!E12</f>
        <v>0</v>
      </c>
      <c r="O175" s="329" t="str">
        <f>'19.卓球（青年）'!F12</f>
        <v/>
      </c>
      <c r="P175" s="329">
        <f>'19.卓球（青年）'!G12</f>
        <v>0</v>
      </c>
      <c r="Q175" s="329">
        <f>'19.卓球（青年）'!H12</f>
        <v>0</v>
      </c>
      <c r="R175" s="329"/>
      <c r="S175" s="331"/>
    </row>
    <row r="176" spans="1:19" x14ac:dyDescent="0.15">
      <c r="A176" s="332">
        <f t="shared" si="2"/>
        <v>130203</v>
      </c>
      <c r="B176" s="333"/>
      <c r="C176" s="333"/>
      <c r="D176" s="333">
        <v>175</v>
      </c>
      <c r="E176" s="334">
        <v>13</v>
      </c>
      <c r="F176" s="335" t="str">
        <f>IF('0.役員名簿'!$B$7="","",VLOOKUP('0.役員名簿'!$B$7,'各番号（変更不可）'!$J$2:$K$41,2,FALSE))</f>
        <v/>
      </c>
      <c r="G176" s="335" t="s">
        <v>380</v>
      </c>
      <c r="H176" s="335" t="s">
        <v>381</v>
      </c>
      <c r="I176" s="336" t="s">
        <v>482</v>
      </c>
      <c r="J176" s="337" t="s">
        <v>417</v>
      </c>
      <c r="K176" s="337"/>
      <c r="L176" s="337">
        <f>'19.卓球（青年）'!C13</f>
        <v>0</v>
      </c>
      <c r="M176" s="337">
        <f>'19.卓球（青年）'!D13</f>
        <v>0</v>
      </c>
      <c r="N176" s="338">
        <f>'19.卓球（青年）'!E13</f>
        <v>0</v>
      </c>
      <c r="O176" s="337" t="str">
        <f>'19.卓球（青年）'!F13</f>
        <v/>
      </c>
      <c r="P176" s="337">
        <f>'19.卓球（青年）'!G13</f>
        <v>0</v>
      </c>
      <c r="Q176" s="337">
        <f>'19.卓球（青年）'!H13</f>
        <v>0</v>
      </c>
      <c r="R176" s="337"/>
      <c r="S176" s="339"/>
    </row>
    <row r="177" spans="1:19" x14ac:dyDescent="0.15">
      <c r="A177" s="324">
        <f t="shared" si="2"/>
        <v>130204</v>
      </c>
      <c r="B177" s="325"/>
      <c r="C177" s="325"/>
      <c r="D177" s="325">
        <v>176</v>
      </c>
      <c r="E177" s="326">
        <v>13</v>
      </c>
      <c r="F177" s="327" t="str">
        <f>IF('0.役員名簿'!$B$7="","",VLOOKUP('0.役員名簿'!$B$7,'各番号（変更不可）'!$J$2:$K$41,2,FALSE))</f>
        <v/>
      </c>
      <c r="G177" s="327" t="s">
        <v>380</v>
      </c>
      <c r="H177" s="327" t="s">
        <v>382</v>
      </c>
      <c r="I177" s="328" t="s">
        <v>482</v>
      </c>
      <c r="J177" s="329" t="s">
        <v>417</v>
      </c>
      <c r="K177" s="329"/>
      <c r="L177" s="329">
        <f>'19.卓球（青年）'!C14</f>
        <v>0</v>
      </c>
      <c r="M177" s="329">
        <f>'19.卓球（青年）'!D14</f>
        <v>0</v>
      </c>
      <c r="N177" s="330">
        <f>'19.卓球（青年）'!E14</f>
        <v>0</v>
      </c>
      <c r="O177" s="329" t="str">
        <f>'19.卓球（青年）'!F14</f>
        <v/>
      </c>
      <c r="P177" s="329">
        <f>'19.卓球（青年）'!G14</f>
        <v>0</v>
      </c>
      <c r="Q177" s="329">
        <f>'19.卓球（青年）'!H14</f>
        <v>0</v>
      </c>
      <c r="R177" s="329"/>
      <c r="S177" s="331"/>
    </row>
    <row r="178" spans="1:19" x14ac:dyDescent="0.15">
      <c r="A178" s="332">
        <f t="shared" si="2"/>
        <v>130205</v>
      </c>
      <c r="B178" s="333"/>
      <c r="C178" s="333"/>
      <c r="D178" s="333">
        <v>177</v>
      </c>
      <c r="E178" s="334">
        <v>13</v>
      </c>
      <c r="F178" s="335" t="str">
        <f>IF('0.役員名簿'!$B$7="","",VLOOKUP('0.役員名簿'!$B$7,'各番号（変更不可）'!$J$2:$K$41,2,FALSE))</f>
        <v/>
      </c>
      <c r="G178" s="335" t="s">
        <v>380</v>
      </c>
      <c r="H178" s="335" t="s">
        <v>383</v>
      </c>
      <c r="I178" s="336" t="s">
        <v>482</v>
      </c>
      <c r="J178" s="337" t="s">
        <v>417</v>
      </c>
      <c r="K178" s="337"/>
      <c r="L178" s="337">
        <f>'19.卓球（青年）'!C15</f>
        <v>0</v>
      </c>
      <c r="M178" s="337">
        <f>'19.卓球（青年）'!D15</f>
        <v>0</v>
      </c>
      <c r="N178" s="338">
        <f>'19.卓球（青年）'!E15</f>
        <v>0</v>
      </c>
      <c r="O178" s="337" t="str">
        <f>'19.卓球（青年）'!F15</f>
        <v/>
      </c>
      <c r="P178" s="337">
        <f>'19.卓球（青年）'!G15</f>
        <v>0</v>
      </c>
      <c r="Q178" s="337">
        <f>'19.卓球（青年）'!H15</f>
        <v>0</v>
      </c>
      <c r="R178" s="337"/>
      <c r="S178" s="339"/>
    </row>
    <row r="179" spans="1:19" x14ac:dyDescent="0.15">
      <c r="A179" s="324">
        <f t="shared" si="2"/>
        <v>130206</v>
      </c>
      <c r="B179" s="325"/>
      <c r="C179" s="325"/>
      <c r="D179" s="325">
        <v>178</v>
      </c>
      <c r="E179" s="326">
        <v>13</v>
      </c>
      <c r="F179" s="327" t="str">
        <f>IF('0.役員名簿'!$B$7="","",VLOOKUP('0.役員名簿'!$B$7,'各番号（変更不可）'!$J$2:$K$41,2,FALSE))</f>
        <v/>
      </c>
      <c r="G179" s="327" t="s">
        <v>380</v>
      </c>
      <c r="H179" s="327" t="s">
        <v>384</v>
      </c>
      <c r="I179" s="328" t="s">
        <v>482</v>
      </c>
      <c r="J179" s="329" t="s">
        <v>417</v>
      </c>
      <c r="K179" s="329"/>
      <c r="L179" s="329">
        <f>'19.卓球（青年）'!C16</f>
        <v>0</v>
      </c>
      <c r="M179" s="329">
        <f>'19.卓球（青年）'!D16</f>
        <v>0</v>
      </c>
      <c r="N179" s="330">
        <f>'19.卓球（青年）'!E16</f>
        <v>0</v>
      </c>
      <c r="O179" s="329" t="str">
        <f>'19.卓球（青年）'!F16</f>
        <v/>
      </c>
      <c r="P179" s="329">
        <f>'19.卓球（青年）'!G16</f>
        <v>0</v>
      </c>
      <c r="Q179" s="329">
        <f>'19.卓球（青年）'!H16</f>
        <v>0</v>
      </c>
      <c r="R179" s="329"/>
      <c r="S179" s="331"/>
    </row>
    <row r="180" spans="1:19" x14ac:dyDescent="0.15">
      <c r="A180" s="332">
        <f t="shared" si="2"/>
        <v>130207</v>
      </c>
      <c r="B180" s="333"/>
      <c r="C180" s="333"/>
      <c r="D180" s="333">
        <v>179</v>
      </c>
      <c r="E180" s="334">
        <v>13</v>
      </c>
      <c r="F180" s="335" t="str">
        <f>IF('0.役員名簿'!$B$7="","",VLOOKUP('0.役員名簿'!$B$7,'各番号（変更不可）'!$J$2:$K$41,2,FALSE))</f>
        <v/>
      </c>
      <c r="G180" s="335" t="s">
        <v>380</v>
      </c>
      <c r="H180" s="335" t="s">
        <v>385</v>
      </c>
      <c r="I180" s="336" t="s">
        <v>482</v>
      </c>
      <c r="J180" s="337" t="s">
        <v>417</v>
      </c>
      <c r="K180" s="337"/>
      <c r="L180" s="337">
        <f>'19.卓球（青年）'!C17</f>
        <v>0</v>
      </c>
      <c r="M180" s="337">
        <f>'19.卓球（青年）'!D17</f>
        <v>0</v>
      </c>
      <c r="N180" s="338">
        <f>'19.卓球（青年）'!E17</f>
        <v>0</v>
      </c>
      <c r="O180" s="337" t="str">
        <f>'19.卓球（青年）'!F17</f>
        <v/>
      </c>
      <c r="P180" s="337">
        <f>'19.卓球（青年）'!G17</f>
        <v>0</v>
      </c>
      <c r="Q180" s="337">
        <f>'19.卓球（青年）'!H17</f>
        <v>0</v>
      </c>
      <c r="R180" s="337"/>
      <c r="S180" s="339"/>
    </row>
    <row r="181" spans="1:19" x14ac:dyDescent="0.15">
      <c r="A181" s="324">
        <f t="shared" si="2"/>
        <v>130301</v>
      </c>
      <c r="B181" s="325"/>
      <c r="C181" s="325"/>
      <c r="D181" s="325">
        <v>180</v>
      </c>
      <c r="E181" s="326">
        <v>13</v>
      </c>
      <c r="F181" s="327" t="str">
        <f>IF('0.役員名簿'!$B$7="","",VLOOKUP('0.役員名簿'!$B$7,'各番号（変更不可）'!$J$2:$K$41,2,FALSE))</f>
        <v/>
      </c>
      <c r="G181" s="327" t="s">
        <v>395</v>
      </c>
      <c r="H181" s="327" t="s">
        <v>378</v>
      </c>
      <c r="I181" s="328" t="s">
        <v>485</v>
      </c>
      <c r="J181" s="329" t="s">
        <v>416</v>
      </c>
      <c r="K181" s="329"/>
      <c r="L181" s="329">
        <f>'20.卓球（壮年）'!C11</f>
        <v>0</v>
      </c>
      <c r="M181" s="329">
        <f>'20.卓球（壮年）'!D11</f>
        <v>0</v>
      </c>
      <c r="N181" s="330">
        <f>'20.卓球（壮年）'!E11</f>
        <v>0</v>
      </c>
      <c r="O181" s="329" t="str">
        <f>'20.卓球（壮年）'!F11</f>
        <v/>
      </c>
      <c r="P181" s="329">
        <f>'20.卓球（壮年）'!G11</f>
        <v>0</v>
      </c>
      <c r="Q181" s="329"/>
      <c r="R181" s="329"/>
      <c r="S181" s="331"/>
    </row>
    <row r="182" spans="1:19" x14ac:dyDescent="0.15">
      <c r="A182" s="332">
        <f t="shared" si="2"/>
        <v>130302</v>
      </c>
      <c r="B182" s="333"/>
      <c r="C182" s="333"/>
      <c r="D182" s="333">
        <v>181</v>
      </c>
      <c r="E182" s="334">
        <v>13</v>
      </c>
      <c r="F182" s="335" t="str">
        <f>IF('0.役員名簿'!$B$7="","",VLOOKUP('0.役員名簿'!$B$7,'各番号（変更不可）'!$J$2:$K$41,2,FALSE))</f>
        <v/>
      </c>
      <c r="G182" s="335" t="s">
        <v>395</v>
      </c>
      <c r="H182" s="335" t="s">
        <v>380</v>
      </c>
      <c r="I182" s="336" t="s">
        <v>485</v>
      </c>
      <c r="J182" s="337" t="s">
        <v>417</v>
      </c>
      <c r="K182" s="337"/>
      <c r="L182" s="337">
        <f>'20.卓球（壮年）'!C12</f>
        <v>0</v>
      </c>
      <c r="M182" s="337">
        <f>'20.卓球（壮年）'!D12</f>
        <v>0</v>
      </c>
      <c r="N182" s="338">
        <f>'20.卓球（壮年）'!E12</f>
        <v>0</v>
      </c>
      <c r="O182" s="337" t="str">
        <f>'20.卓球（壮年）'!F12</f>
        <v/>
      </c>
      <c r="P182" s="337">
        <f>'20.卓球（壮年）'!G12</f>
        <v>0</v>
      </c>
      <c r="Q182" s="337"/>
      <c r="R182" s="337"/>
      <c r="S182" s="339"/>
    </row>
    <row r="183" spans="1:19" x14ac:dyDescent="0.15">
      <c r="A183" s="324">
        <f t="shared" si="2"/>
        <v>130303</v>
      </c>
      <c r="B183" s="325"/>
      <c r="C183" s="325"/>
      <c r="D183" s="325">
        <v>182</v>
      </c>
      <c r="E183" s="326">
        <v>13</v>
      </c>
      <c r="F183" s="327" t="str">
        <f>IF('0.役員名簿'!$B$7="","",VLOOKUP('0.役員名簿'!$B$7,'各番号（変更不可）'!$J$2:$K$41,2,FALSE))</f>
        <v/>
      </c>
      <c r="G183" s="327" t="s">
        <v>381</v>
      </c>
      <c r="H183" s="327" t="s">
        <v>381</v>
      </c>
      <c r="I183" s="328" t="s">
        <v>485</v>
      </c>
      <c r="J183" s="329" t="s">
        <v>417</v>
      </c>
      <c r="K183" s="329"/>
      <c r="L183" s="329">
        <f>'20.卓球（壮年）'!C13</f>
        <v>0</v>
      </c>
      <c r="M183" s="329">
        <f>'20.卓球（壮年）'!D13</f>
        <v>0</v>
      </c>
      <c r="N183" s="330">
        <f>'20.卓球（壮年）'!E13</f>
        <v>0</v>
      </c>
      <c r="O183" s="329" t="str">
        <f>'20.卓球（壮年）'!F13</f>
        <v/>
      </c>
      <c r="P183" s="329">
        <f>'20.卓球（壮年）'!G13</f>
        <v>0</v>
      </c>
      <c r="Q183" s="329"/>
      <c r="R183" s="329"/>
      <c r="S183" s="331"/>
    </row>
    <row r="184" spans="1:19" x14ac:dyDescent="0.15">
      <c r="A184" s="332">
        <f t="shared" si="2"/>
        <v>130304</v>
      </c>
      <c r="B184" s="333"/>
      <c r="C184" s="333"/>
      <c r="D184" s="333">
        <v>183</v>
      </c>
      <c r="E184" s="334">
        <v>13</v>
      </c>
      <c r="F184" s="335" t="str">
        <f>IF('0.役員名簿'!$B$7="","",VLOOKUP('0.役員名簿'!$B$7,'各番号（変更不可）'!$J$2:$K$41,2,FALSE))</f>
        <v/>
      </c>
      <c r="G184" s="335" t="s">
        <v>381</v>
      </c>
      <c r="H184" s="335" t="s">
        <v>382</v>
      </c>
      <c r="I184" s="336" t="s">
        <v>485</v>
      </c>
      <c r="J184" s="337" t="s">
        <v>417</v>
      </c>
      <c r="K184" s="337"/>
      <c r="L184" s="337">
        <f>'20.卓球（壮年）'!C14</f>
        <v>0</v>
      </c>
      <c r="M184" s="337">
        <f>'20.卓球（壮年）'!D14</f>
        <v>0</v>
      </c>
      <c r="N184" s="338">
        <f>'20.卓球（壮年）'!E14</f>
        <v>0</v>
      </c>
      <c r="O184" s="337" t="str">
        <f>'20.卓球（壮年）'!F14</f>
        <v/>
      </c>
      <c r="P184" s="337">
        <f>'20.卓球（壮年）'!G14</f>
        <v>0</v>
      </c>
      <c r="Q184" s="337"/>
      <c r="R184" s="337"/>
      <c r="S184" s="339"/>
    </row>
    <row r="185" spans="1:19" x14ac:dyDescent="0.15">
      <c r="A185" s="324">
        <f t="shared" si="2"/>
        <v>130305</v>
      </c>
      <c r="B185" s="325"/>
      <c r="C185" s="325"/>
      <c r="D185" s="325">
        <v>184</v>
      </c>
      <c r="E185" s="326">
        <v>13</v>
      </c>
      <c r="F185" s="327" t="str">
        <f>IF('0.役員名簿'!$B$7="","",VLOOKUP('0.役員名簿'!$B$7,'各番号（変更不可）'!$J$2:$K$41,2,FALSE))</f>
        <v/>
      </c>
      <c r="G185" s="327" t="s">
        <v>381</v>
      </c>
      <c r="H185" s="327" t="s">
        <v>383</v>
      </c>
      <c r="I185" s="328" t="s">
        <v>485</v>
      </c>
      <c r="J185" s="329" t="s">
        <v>417</v>
      </c>
      <c r="K185" s="329"/>
      <c r="L185" s="329">
        <f>'20.卓球（壮年）'!C15</f>
        <v>0</v>
      </c>
      <c r="M185" s="329">
        <f>'20.卓球（壮年）'!D15</f>
        <v>0</v>
      </c>
      <c r="N185" s="330">
        <f>'20.卓球（壮年）'!E15</f>
        <v>0</v>
      </c>
      <c r="O185" s="329" t="str">
        <f>'20.卓球（壮年）'!F15</f>
        <v/>
      </c>
      <c r="P185" s="329">
        <f>'20.卓球（壮年）'!G15</f>
        <v>0</v>
      </c>
      <c r="Q185" s="329"/>
      <c r="R185" s="329"/>
      <c r="S185" s="331"/>
    </row>
    <row r="186" spans="1:19" x14ac:dyDescent="0.15">
      <c r="A186" s="332">
        <f t="shared" si="2"/>
        <v>130306</v>
      </c>
      <c r="B186" s="333"/>
      <c r="C186" s="333"/>
      <c r="D186" s="333">
        <v>185</v>
      </c>
      <c r="E186" s="334">
        <v>13</v>
      </c>
      <c r="F186" s="335" t="str">
        <f>IF('0.役員名簿'!$B$7="","",VLOOKUP('0.役員名簿'!$B$7,'各番号（変更不可）'!$J$2:$K$41,2,FALSE))</f>
        <v/>
      </c>
      <c r="G186" s="335" t="s">
        <v>381</v>
      </c>
      <c r="H186" s="335" t="s">
        <v>384</v>
      </c>
      <c r="I186" s="336" t="s">
        <v>485</v>
      </c>
      <c r="J186" s="337" t="s">
        <v>417</v>
      </c>
      <c r="K186" s="337"/>
      <c r="L186" s="337">
        <f>'20.卓球（壮年）'!C16</f>
        <v>0</v>
      </c>
      <c r="M186" s="337">
        <f>'20.卓球（壮年）'!D16</f>
        <v>0</v>
      </c>
      <c r="N186" s="338">
        <f>'20.卓球（壮年）'!E16</f>
        <v>0</v>
      </c>
      <c r="O186" s="337" t="str">
        <f>'20.卓球（壮年）'!F16</f>
        <v/>
      </c>
      <c r="P186" s="337">
        <f>'20.卓球（壮年）'!G16</f>
        <v>0</v>
      </c>
      <c r="Q186" s="337"/>
      <c r="R186" s="337"/>
      <c r="S186" s="339"/>
    </row>
    <row r="187" spans="1:19" x14ac:dyDescent="0.15">
      <c r="A187" s="324">
        <f t="shared" si="2"/>
        <v>130307</v>
      </c>
      <c r="B187" s="325"/>
      <c r="C187" s="325"/>
      <c r="D187" s="325">
        <v>186</v>
      </c>
      <c r="E187" s="326">
        <v>13</v>
      </c>
      <c r="F187" s="327" t="str">
        <f>IF('0.役員名簿'!$B$7="","",VLOOKUP('0.役員名簿'!$B$7,'各番号（変更不可）'!$J$2:$K$41,2,FALSE))</f>
        <v/>
      </c>
      <c r="G187" s="327" t="s">
        <v>381</v>
      </c>
      <c r="H187" s="327" t="s">
        <v>385</v>
      </c>
      <c r="I187" s="328" t="s">
        <v>485</v>
      </c>
      <c r="J187" s="329" t="s">
        <v>417</v>
      </c>
      <c r="K187" s="329"/>
      <c r="L187" s="329">
        <f>'20.卓球（壮年）'!C17</f>
        <v>0</v>
      </c>
      <c r="M187" s="329">
        <f>'20.卓球（壮年）'!D17</f>
        <v>0</v>
      </c>
      <c r="N187" s="330">
        <f>'20.卓球（壮年）'!E17</f>
        <v>0</v>
      </c>
      <c r="O187" s="329" t="str">
        <f>'20.卓球（壮年）'!F17</f>
        <v/>
      </c>
      <c r="P187" s="329">
        <f>'20.卓球（壮年）'!G17</f>
        <v>0</v>
      </c>
      <c r="Q187" s="329"/>
      <c r="R187" s="329"/>
      <c r="S187" s="331"/>
    </row>
    <row r="188" spans="1:19" x14ac:dyDescent="0.15">
      <c r="A188" s="332">
        <f t="shared" si="2"/>
        <v>130308</v>
      </c>
      <c r="B188" s="333"/>
      <c r="C188" s="333"/>
      <c r="D188" s="333">
        <v>187</v>
      </c>
      <c r="E188" s="334">
        <v>13</v>
      </c>
      <c r="F188" s="335" t="str">
        <f>IF('0.役員名簿'!$B$7="","",VLOOKUP('0.役員名簿'!$B$7,'各番号（変更不可）'!$J$2:$K$41,2,FALSE))</f>
        <v/>
      </c>
      <c r="G188" s="335" t="s">
        <v>381</v>
      </c>
      <c r="H188" s="335" t="s">
        <v>386</v>
      </c>
      <c r="I188" s="336" t="s">
        <v>485</v>
      </c>
      <c r="J188" s="337" t="s">
        <v>417</v>
      </c>
      <c r="K188" s="337"/>
      <c r="L188" s="337">
        <f>'20.卓球（壮年）'!C18</f>
        <v>0</v>
      </c>
      <c r="M188" s="337">
        <f>'20.卓球（壮年）'!D18</f>
        <v>0</v>
      </c>
      <c r="N188" s="338">
        <f>'20.卓球（壮年）'!E18</f>
        <v>0</v>
      </c>
      <c r="O188" s="337" t="str">
        <f>'20.卓球（壮年）'!F18</f>
        <v/>
      </c>
      <c r="P188" s="337">
        <f>'20.卓球（壮年）'!G18</f>
        <v>0</v>
      </c>
      <c r="Q188" s="337"/>
      <c r="R188" s="337"/>
      <c r="S188" s="339"/>
    </row>
    <row r="189" spans="1:19" x14ac:dyDescent="0.15">
      <c r="A189" s="324">
        <f t="shared" si="2"/>
        <v>130309</v>
      </c>
      <c r="B189" s="325"/>
      <c r="C189" s="325"/>
      <c r="D189" s="325">
        <v>188</v>
      </c>
      <c r="E189" s="326">
        <v>13</v>
      </c>
      <c r="F189" s="327" t="str">
        <f>IF('0.役員名簿'!$B$7="","",VLOOKUP('0.役員名簿'!$B$7,'各番号（変更不可）'!$J$2:$K$41,2,FALSE))</f>
        <v/>
      </c>
      <c r="G189" s="327" t="s">
        <v>381</v>
      </c>
      <c r="H189" s="327" t="s">
        <v>387</v>
      </c>
      <c r="I189" s="328" t="s">
        <v>485</v>
      </c>
      <c r="J189" s="329" t="s">
        <v>417</v>
      </c>
      <c r="K189" s="329"/>
      <c r="L189" s="329">
        <f>'20.卓球（壮年）'!C19</f>
        <v>0</v>
      </c>
      <c r="M189" s="329">
        <f>'20.卓球（壮年）'!D19</f>
        <v>0</v>
      </c>
      <c r="N189" s="330">
        <f>'20.卓球（壮年）'!E19</f>
        <v>0</v>
      </c>
      <c r="O189" s="329" t="str">
        <f>'20.卓球（壮年）'!F19</f>
        <v/>
      </c>
      <c r="P189" s="329">
        <f>'20.卓球（壮年）'!G19</f>
        <v>0</v>
      </c>
      <c r="Q189" s="329"/>
      <c r="R189" s="329"/>
      <c r="S189" s="331"/>
    </row>
    <row r="190" spans="1:19" x14ac:dyDescent="0.15">
      <c r="A190" s="332">
        <f t="shared" si="2"/>
        <v>140101</v>
      </c>
      <c r="B190" s="333"/>
      <c r="C190" s="333"/>
      <c r="D190" s="333">
        <v>189</v>
      </c>
      <c r="E190" s="334">
        <v>14</v>
      </c>
      <c r="F190" s="335" t="str">
        <f>IF('0.役員名簿'!$B$7="","",VLOOKUP('0.役員名簿'!$B$7,'各番号（変更不可）'!$J$2:$K$41,2,FALSE))</f>
        <v/>
      </c>
      <c r="G190" s="335" t="s">
        <v>379</v>
      </c>
      <c r="H190" s="335" t="s">
        <v>378</v>
      </c>
      <c r="I190" s="336" t="s">
        <v>645</v>
      </c>
      <c r="J190" s="337" t="s">
        <v>416</v>
      </c>
      <c r="K190" s="337"/>
      <c r="L190" s="337">
        <f>'21.バド（一般男子）'!C11</f>
        <v>0</v>
      </c>
      <c r="M190" s="337"/>
      <c r="N190" s="338">
        <f>'21.バド（一般男子）'!D11</f>
        <v>0</v>
      </c>
      <c r="O190" s="337" t="str">
        <f>'21.バド（一般男子）'!E11</f>
        <v/>
      </c>
      <c r="P190" s="337">
        <f>'21.バド（一般男子）'!F11</f>
        <v>0</v>
      </c>
      <c r="Q190" s="337">
        <f>'21.バド（一般男子）'!G11</f>
        <v>0</v>
      </c>
      <c r="R190" s="337"/>
      <c r="S190" s="339"/>
    </row>
    <row r="191" spans="1:19" x14ac:dyDescent="0.15">
      <c r="A191" s="324">
        <f t="shared" si="2"/>
        <v>140102</v>
      </c>
      <c r="B191" s="325"/>
      <c r="C191" s="325"/>
      <c r="D191" s="325">
        <v>190</v>
      </c>
      <c r="E191" s="326">
        <v>14</v>
      </c>
      <c r="F191" s="327" t="str">
        <f>IF('0.役員名簿'!$B$7="","",VLOOKUP('0.役員名簿'!$B$7,'各番号（変更不可）'!$J$2:$K$41,2,FALSE))</f>
        <v/>
      </c>
      <c r="G191" s="327" t="s">
        <v>379</v>
      </c>
      <c r="H191" s="327" t="s">
        <v>380</v>
      </c>
      <c r="I191" s="328" t="s">
        <v>645</v>
      </c>
      <c r="J191" s="329" t="s">
        <v>417</v>
      </c>
      <c r="K191" s="329"/>
      <c r="L191" s="329">
        <f>'21.バド（一般男子）'!C12</f>
        <v>0</v>
      </c>
      <c r="M191" s="329"/>
      <c r="N191" s="330">
        <f>'21.バド（一般男子）'!D12</f>
        <v>0</v>
      </c>
      <c r="O191" s="329" t="str">
        <f>'21.バド（一般男子）'!E12</f>
        <v/>
      </c>
      <c r="P191" s="329">
        <f>'21.バド（一般男子）'!F12</f>
        <v>0</v>
      </c>
      <c r="Q191" s="329">
        <f>'21.バド（一般男子）'!G12</f>
        <v>0</v>
      </c>
      <c r="R191" s="329"/>
      <c r="S191" s="331"/>
    </row>
    <row r="192" spans="1:19" x14ac:dyDescent="0.15">
      <c r="A192" s="332">
        <f t="shared" si="2"/>
        <v>140103</v>
      </c>
      <c r="B192" s="333"/>
      <c r="C192" s="333"/>
      <c r="D192" s="333">
        <v>191</v>
      </c>
      <c r="E192" s="334">
        <v>14</v>
      </c>
      <c r="F192" s="335" t="str">
        <f>IF('0.役員名簿'!$B$7="","",VLOOKUP('0.役員名簿'!$B$7,'各番号（変更不可）'!$J$2:$K$41,2,FALSE))</f>
        <v/>
      </c>
      <c r="G192" s="335" t="s">
        <v>378</v>
      </c>
      <c r="H192" s="335" t="s">
        <v>381</v>
      </c>
      <c r="I192" s="336" t="s">
        <v>645</v>
      </c>
      <c r="J192" s="337" t="s">
        <v>417</v>
      </c>
      <c r="K192" s="337"/>
      <c r="L192" s="337">
        <f>'21.バド（一般男子）'!C13</f>
        <v>0</v>
      </c>
      <c r="M192" s="337"/>
      <c r="N192" s="338">
        <f>'21.バド（一般男子）'!D13</f>
        <v>0</v>
      </c>
      <c r="O192" s="337" t="str">
        <f>'21.バド（一般男子）'!E13</f>
        <v/>
      </c>
      <c r="P192" s="337">
        <f>'21.バド（一般男子）'!F13</f>
        <v>0</v>
      </c>
      <c r="Q192" s="337">
        <f>'21.バド（一般男子）'!G13</f>
        <v>0</v>
      </c>
      <c r="R192" s="337"/>
      <c r="S192" s="339"/>
    </row>
    <row r="193" spans="1:19" x14ac:dyDescent="0.15">
      <c r="A193" s="324">
        <f t="shared" si="2"/>
        <v>140104</v>
      </c>
      <c r="B193" s="325"/>
      <c r="C193" s="325"/>
      <c r="D193" s="325">
        <v>192</v>
      </c>
      <c r="E193" s="326">
        <v>14</v>
      </c>
      <c r="F193" s="327" t="str">
        <f>IF('0.役員名簿'!$B$7="","",VLOOKUP('0.役員名簿'!$B$7,'各番号（変更不可）'!$J$2:$K$41,2,FALSE))</f>
        <v/>
      </c>
      <c r="G193" s="327" t="s">
        <v>378</v>
      </c>
      <c r="H193" s="327" t="s">
        <v>382</v>
      </c>
      <c r="I193" s="328" t="s">
        <v>645</v>
      </c>
      <c r="J193" s="329" t="s">
        <v>417</v>
      </c>
      <c r="K193" s="329"/>
      <c r="L193" s="329">
        <f>'21.バド（一般男子）'!C14</f>
        <v>0</v>
      </c>
      <c r="M193" s="329"/>
      <c r="N193" s="330">
        <f>'21.バド（一般男子）'!D14</f>
        <v>0</v>
      </c>
      <c r="O193" s="329" t="str">
        <f>'21.バド（一般男子）'!E14</f>
        <v/>
      </c>
      <c r="P193" s="329">
        <f>'21.バド（一般男子）'!F14</f>
        <v>0</v>
      </c>
      <c r="Q193" s="329">
        <f>'21.バド（一般男子）'!G14</f>
        <v>0</v>
      </c>
      <c r="R193" s="329"/>
      <c r="S193" s="331"/>
    </row>
    <row r="194" spans="1:19" x14ac:dyDescent="0.15">
      <c r="A194" s="332">
        <f t="shared" ref="A194:A257" si="3">VALUE(E194&amp;F194&amp;G194&amp;H194)</f>
        <v>140105</v>
      </c>
      <c r="B194" s="333"/>
      <c r="C194" s="333"/>
      <c r="D194" s="333">
        <v>193</v>
      </c>
      <c r="E194" s="334">
        <v>14</v>
      </c>
      <c r="F194" s="335" t="str">
        <f>IF('0.役員名簿'!$B$7="","",VLOOKUP('0.役員名簿'!$B$7,'各番号（変更不可）'!$J$2:$K$41,2,FALSE))</f>
        <v/>
      </c>
      <c r="G194" s="335" t="s">
        <v>378</v>
      </c>
      <c r="H194" s="335" t="s">
        <v>383</v>
      </c>
      <c r="I194" s="336" t="s">
        <v>645</v>
      </c>
      <c r="J194" s="337" t="s">
        <v>417</v>
      </c>
      <c r="K194" s="337"/>
      <c r="L194" s="337">
        <f>'21.バド（一般男子）'!C15</f>
        <v>0</v>
      </c>
      <c r="M194" s="337"/>
      <c r="N194" s="338">
        <f>'21.バド（一般男子）'!D15</f>
        <v>0</v>
      </c>
      <c r="O194" s="337" t="str">
        <f>'21.バド（一般男子）'!E15</f>
        <v/>
      </c>
      <c r="P194" s="337">
        <f>'21.バド（一般男子）'!F15</f>
        <v>0</v>
      </c>
      <c r="Q194" s="337">
        <f>'21.バド（一般男子）'!G15</f>
        <v>0</v>
      </c>
      <c r="R194" s="337"/>
      <c r="S194" s="339"/>
    </row>
    <row r="195" spans="1:19" x14ac:dyDescent="0.15">
      <c r="A195" s="324">
        <f t="shared" si="3"/>
        <v>140106</v>
      </c>
      <c r="B195" s="325"/>
      <c r="C195" s="325"/>
      <c r="D195" s="325">
        <v>194</v>
      </c>
      <c r="E195" s="326">
        <v>14</v>
      </c>
      <c r="F195" s="327" t="str">
        <f>IF('0.役員名簿'!$B$7="","",VLOOKUP('0.役員名簿'!$B$7,'各番号（変更不可）'!$J$2:$K$41,2,FALSE))</f>
        <v/>
      </c>
      <c r="G195" s="327" t="s">
        <v>378</v>
      </c>
      <c r="H195" s="327" t="s">
        <v>384</v>
      </c>
      <c r="I195" s="328" t="s">
        <v>645</v>
      </c>
      <c r="J195" s="329" t="s">
        <v>417</v>
      </c>
      <c r="K195" s="329"/>
      <c r="L195" s="329">
        <f>'21.バド（一般男子）'!C16</f>
        <v>0</v>
      </c>
      <c r="M195" s="329"/>
      <c r="N195" s="330">
        <f>'21.バド（一般男子）'!D16</f>
        <v>0</v>
      </c>
      <c r="O195" s="329" t="str">
        <f>'21.バド（一般男子）'!E16</f>
        <v/>
      </c>
      <c r="P195" s="329">
        <f>'21.バド（一般男子）'!F16</f>
        <v>0</v>
      </c>
      <c r="Q195" s="329">
        <f>'21.バド（一般男子）'!G16</f>
        <v>0</v>
      </c>
      <c r="R195" s="329"/>
      <c r="S195" s="331"/>
    </row>
    <row r="196" spans="1:19" x14ac:dyDescent="0.15">
      <c r="A196" s="332">
        <f t="shared" si="3"/>
        <v>140107</v>
      </c>
      <c r="B196" s="333"/>
      <c r="C196" s="333"/>
      <c r="D196" s="333">
        <v>195</v>
      </c>
      <c r="E196" s="334">
        <v>14</v>
      </c>
      <c r="F196" s="335" t="str">
        <f>IF('0.役員名簿'!$B$7="","",VLOOKUP('0.役員名簿'!$B$7,'各番号（変更不可）'!$J$2:$K$41,2,FALSE))</f>
        <v/>
      </c>
      <c r="G196" s="335" t="s">
        <v>378</v>
      </c>
      <c r="H196" s="335" t="s">
        <v>385</v>
      </c>
      <c r="I196" s="336" t="s">
        <v>645</v>
      </c>
      <c r="J196" s="337" t="s">
        <v>417</v>
      </c>
      <c r="K196" s="337"/>
      <c r="L196" s="337">
        <f>'21.バド（一般男子）'!C17</f>
        <v>0</v>
      </c>
      <c r="M196" s="337"/>
      <c r="N196" s="338">
        <f>'21.バド（一般男子）'!D17</f>
        <v>0</v>
      </c>
      <c r="O196" s="337" t="str">
        <f>'21.バド（一般男子）'!E17</f>
        <v/>
      </c>
      <c r="P196" s="337">
        <f>'21.バド（一般男子）'!F17</f>
        <v>0</v>
      </c>
      <c r="Q196" s="337">
        <f>'21.バド（一般男子）'!G17</f>
        <v>0</v>
      </c>
      <c r="R196" s="337"/>
      <c r="S196" s="339"/>
    </row>
    <row r="197" spans="1:19" x14ac:dyDescent="0.15">
      <c r="A197" s="324">
        <f t="shared" si="3"/>
        <v>140201</v>
      </c>
      <c r="B197" s="325"/>
      <c r="C197" s="325"/>
      <c r="D197" s="325">
        <v>196</v>
      </c>
      <c r="E197" s="326">
        <v>14</v>
      </c>
      <c r="F197" s="327" t="str">
        <f>IF('0.役員名簿'!$B$7="","",VLOOKUP('0.役員名簿'!$B$7,'各番号（変更不可）'!$J$2:$K$41,2,FALSE))</f>
        <v/>
      </c>
      <c r="G197" s="327" t="s">
        <v>394</v>
      </c>
      <c r="H197" s="327" t="s">
        <v>378</v>
      </c>
      <c r="I197" s="328" t="s">
        <v>646</v>
      </c>
      <c r="J197" s="329" t="s">
        <v>416</v>
      </c>
      <c r="K197" s="329"/>
      <c r="L197" s="329">
        <f>'22.バド（一般女子）'!C11</f>
        <v>0</v>
      </c>
      <c r="M197" s="329"/>
      <c r="N197" s="330">
        <f>'22.バド（一般女子）'!D11</f>
        <v>0</v>
      </c>
      <c r="O197" s="329" t="str">
        <f>'22.バド（一般女子）'!E11</f>
        <v/>
      </c>
      <c r="P197" s="329">
        <f>'22.バド（一般女子）'!F11</f>
        <v>0</v>
      </c>
      <c r="Q197" s="329">
        <f>'22.バド（一般女子）'!G11</f>
        <v>0</v>
      </c>
      <c r="R197" s="329"/>
      <c r="S197" s="331"/>
    </row>
    <row r="198" spans="1:19" x14ac:dyDescent="0.15">
      <c r="A198" s="332">
        <f t="shared" si="3"/>
        <v>140202</v>
      </c>
      <c r="B198" s="333"/>
      <c r="C198" s="333"/>
      <c r="D198" s="333">
        <v>197</v>
      </c>
      <c r="E198" s="334">
        <v>14</v>
      </c>
      <c r="F198" s="335" t="str">
        <f>IF('0.役員名簿'!$B$7="","",VLOOKUP('0.役員名簿'!$B$7,'各番号（変更不可）'!$J$2:$K$41,2,FALSE))</f>
        <v/>
      </c>
      <c r="G198" s="335" t="s">
        <v>394</v>
      </c>
      <c r="H198" s="335" t="s">
        <v>380</v>
      </c>
      <c r="I198" s="336" t="s">
        <v>646</v>
      </c>
      <c r="J198" s="337" t="s">
        <v>417</v>
      </c>
      <c r="K198" s="337"/>
      <c r="L198" s="337">
        <f>'22.バド（一般女子）'!C12</f>
        <v>0</v>
      </c>
      <c r="M198" s="337"/>
      <c r="N198" s="338">
        <f>'22.バド（一般女子）'!D12</f>
        <v>0</v>
      </c>
      <c r="O198" s="337" t="str">
        <f>'22.バド（一般女子）'!E12</f>
        <v/>
      </c>
      <c r="P198" s="337">
        <f>'22.バド（一般女子）'!F12</f>
        <v>0</v>
      </c>
      <c r="Q198" s="337">
        <f>'22.バド（一般女子）'!G12</f>
        <v>0</v>
      </c>
      <c r="R198" s="337"/>
      <c r="S198" s="339"/>
    </row>
    <row r="199" spans="1:19" x14ac:dyDescent="0.15">
      <c r="A199" s="324">
        <f t="shared" si="3"/>
        <v>140203</v>
      </c>
      <c r="B199" s="325"/>
      <c r="C199" s="325"/>
      <c r="D199" s="325">
        <v>198</v>
      </c>
      <c r="E199" s="326">
        <v>14</v>
      </c>
      <c r="F199" s="327" t="str">
        <f>IF('0.役員名簿'!$B$7="","",VLOOKUP('0.役員名簿'!$B$7,'各番号（変更不可）'!$J$2:$K$41,2,FALSE))</f>
        <v/>
      </c>
      <c r="G199" s="327" t="s">
        <v>380</v>
      </c>
      <c r="H199" s="327" t="s">
        <v>381</v>
      </c>
      <c r="I199" s="328" t="s">
        <v>646</v>
      </c>
      <c r="J199" s="329" t="s">
        <v>417</v>
      </c>
      <c r="K199" s="329"/>
      <c r="L199" s="329">
        <f>'22.バド（一般女子）'!C13</f>
        <v>0</v>
      </c>
      <c r="M199" s="329"/>
      <c r="N199" s="330">
        <f>'22.バド（一般女子）'!D13</f>
        <v>0</v>
      </c>
      <c r="O199" s="329" t="str">
        <f>'22.バド（一般女子）'!E13</f>
        <v/>
      </c>
      <c r="P199" s="329">
        <f>'22.バド（一般女子）'!F13</f>
        <v>0</v>
      </c>
      <c r="Q199" s="329">
        <f>'22.バド（一般女子）'!G13</f>
        <v>0</v>
      </c>
      <c r="R199" s="329"/>
      <c r="S199" s="331"/>
    </row>
    <row r="200" spans="1:19" x14ac:dyDescent="0.15">
      <c r="A200" s="332">
        <f t="shared" si="3"/>
        <v>140204</v>
      </c>
      <c r="B200" s="333"/>
      <c r="C200" s="333"/>
      <c r="D200" s="333">
        <v>199</v>
      </c>
      <c r="E200" s="334">
        <v>14</v>
      </c>
      <c r="F200" s="335" t="str">
        <f>IF('0.役員名簿'!$B$7="","",VLOOKUP('0.役員名簿'!$B$7,'各番号（変更不可）'!$J$2:$K$41,2,FALSE))</f>
        <v/>
      </c>
      <c r="G200" s="335" t="s">
        <v>380</v>
      </c>
      <c r="H200" s="335" t="s">
        <v>382</v>
      </c>
      <c r="I200" s="336" t="s">
        <v>646</v>
      </c>
      <c r="J200" s="337" t="s">
        <v>417</v>
      </c>
      <c r="K200" s="337"/>
      <c r="L200" s="337">
        <f>'22.バド（一般女子）'!C14</f>
        <v>0</v>
      </c>
      <c r="M200" s="337"/>
      <c r="N200" s="338">
        <f>'22.バド（一般女子）'!D14</f>
        <v>0</v>
      </c>
      <c r="O200" s="337" t="str">
        <f>'22.バド（一般女子）'!E14</f>
        <v/>
      </c>
      <c r="P200" s="337">
        <f>'22.バド（一般女子）'!F14</f>
        <v>0</v>
      </c>
      <c r="Q200" s="337">
        <f>'22.バド（一般女子）'!G14</f>
        <v>0</v>
      </c>
      <c r="R200" s="337"/>
      <c r="S200" s="339"/>
    </row>
    <row r="201" spans="1:19" x14ac:dyDescent="0.15">
      <c r="A201" s="324">
        <f t="shared" si="3"/>
        <v>140205</v>
      </c>
      <c r="B201" s="325"/>
      <c r="C201" s="325"/>
      <c r="D201" s="325">
        <v>200</v>
      </c>
      <c r="E201" s="326">
        <v>14</v>
      </c>
      <c r="F201" s="327" t="str">
        <f>IF('0.役員名簿'!$B$7="","",VLOOKUP('0.役員名簿'!$B$7,'各番号（変更不可）'!$J$2:$K$41,2,FALSE))</f>
        <v/>
      </c>
      <c r="G201" s="327" t="s">
        <v>380</v>
      </c>
      <c r="H201" s="327" t="s">
        <v>383</v>
      </c>
      <c r="I201" s="328" t="s">
        <v>646</v>
      </c>
      <c r="J201" s="329" t="s">
        <v>417</v>
      </c>
      <c r="K201" s="329"/>
      <c r="L201" s="329">
        <f>'22.バド（一般女子）'!C15</f>
        <v>0</v>
      </c>
      <c r="M201" s="329"/>
      <c r="N201" s="330">
        <f>'22.バド（一般女子）'!D15</f>
        <v>0</v>
      </c>
      <c r="O201" s="329" t="str">
        <f>'22.バド（一般女子）'!E15</f>
        <v/>
      </c>
      <c r="P201" s="329">
        <f>'22.バド（一般女子）'!F15</f>
        <v>0</v>
      </c>
      <c r="Q201" s="329">
        <f>'22.バド（一般女子）'!G15</f>
        <v>0</v>
      </c>
      <c r="R201" s="329"/>
      <c r="S201" s="331"/>
    </row>
    <row r="202" spans="1:19" x14ac:dyDescent="0.15">
      <c r="A202" s="332">
        <f t="shared" si="3"/>
        <v>140206</v>
      </c>
      <c r="B202" s="333"/>
      <c r="C202" s="333"/>
      <c r="D202" s="333">
        <v>201</v>
      </c>
      <c r="E202" s="334">
        <v>14</v>
      </c>
      <c r="F202" s="335" t="str">
        <f>IF('0.役員名簿'!$B$7="","",VLOOKUP('0.役員名簿'!$B$7,'各番号（変更不可）'!$J$2:$K$41,2,FALSE))</f>
        <v/>
      </c>
      <c r="G202" s="335" t="s">
        <v>380</v>
      </c>
      <c r="H202" s="335" t="s">
        <v>384</v>
      </c>
      <c r="I202" s="336" t="s">
        <v>646</v>
      </c>
      <c r="J202" s="337" t="s">
        <v>417</v>
      </c>
      <c r="K202" s="337"/>
      <c r="L202" s="337">
        <f>'22.バド（一般女子）'!C16</f>
        <v>0</v>
      </c>
      <c r="M202" s="337"/>
      <c r="N202" s="338">
        <f>'22.バド（一般女子）'!D16</f>
        <v>0</v>
      </c>
      <c r="O202" s="337" t="str">
        <f>'22.バド（一般女子）'!E16</f>
        <v/>
      </c>
      <c r="P202" s="337">
        <f>'22.バド（一般女子）'!F16</f>
        <v>0</v>
      </c>
      <c r="Q202" s="337">
        <f>'22.バド（一般女子）'!G16</f>
        <v>0</v>
      </c>
      <c r="R202" s="337"/>
      <c r="S202" s="339"/>
    </row>
    <row r="203" spans="1:19" x14ac:dyDescent="0.15">
      <c r="A203" s="324">
        <f t="shared" si="3"/>
        <v>140207</v>
      </c>
      <c r="B203" s="325"/>
      <c r="C203" s="325"/>
      <c r="D203" s="325">
        <v>202</v>
      </c>
      <c r="E203" s="326">
        <v>14</v>
      </c>
      <c r="F203" s="327" t="str">
        <f>IF('0.役員名簿'!$B$7="","",VLOOKUP('0.役員名簿'!$B$7,'各番号（変更不可）'!$J$2:$K$41,2,FALSE))</f>
        <v/>
      </c>
      <c r="G203" s="327" t="s">
        <v>380</v>
      </c>
      <c r="H203" s="327" t="s">
        <v>385</v>
      </c>
      <c r="I203" s="328" t="s">
        <v>646</v>
      </c>
      <c r="J203" s="329" t="s">
        <v>417</v>
      </c>
      <c r="K203" s="329"/>
      <c r="L203" s="329">
        <f>'22.バド（一般女子）'!C17</f>
        <v>0</v>
      </c>
      <c r="M203" s="329"/>
      <c r="N203" s="330">
        <f>'22.バド（一般女子）'!D17</f>
        <v>0</v>
      </c>
      <c r="O203" s="329" t="str">
        <f>'22.バド（一般女子）'!E17</f>
        <v/>
      </c>
      <c r="P203" s="329">
        <f>'22.バド（一般女子）'!F17</f>
        <v>0</v>
      </c>
      <c r="Q203" s="329">
        <f>'22.バド（一般女子）'!G17</f>
        <v>0</v>
      </c>
      <c r="R203" s="329"/>
      <c r="S203" s="331"/>
    </row>
    <row r="204" spans="1:19" x14ac:dyDescent="0.15">
      <c r="A204" s="332">
        <f t="shared" si="3"/>
        <v>140208</v>
      </c>
      <c r="B204" s="333"/>
      <c r="C204" s="333"/>
      <c r="D204" s="333">
        <v>203</v>
      </c>
      <c r="E204" s="334">
        <v>14</v>
      </c>
      <c r="F204" s="335" t="str">
        <f>IF('0.役員名簿'!$B$7="","",VLOOKUP('0.役員名簿'!$B$7,'各番号（変更不可）'!$J$2:$K$41,2,FALSE))</f>
        <v/>
      </c>
      <c r="G204" s="335" t="s">
        <v>380</v>
      </c>
      <c r="H204" s="335" t="s">
        <v>386</v>
      </c>
      <c r="I204" s="336" t="s">
        <v>646</v>
      </c>
      <c r="J204" s="337" t="s">
        <v>417</v>
      </c>
      <c r="K204" s="337"/>
      <c r="L204" s="337">
        <f>'22.バド（一般女子）'!C18</f>
        <v>0</v>
      </c>
      <c r="M204" s="337"/>
      <c r="N204" s="338">
        <f>'22.バド（一般女子）'!D18</f>
        <v>0</v>
      </c>
      <c r="O204" s="337" t="str">
        <f>'22.バド（一般女子）'!E18</f>
        <v/>
      </c>
      <c r="P204" s="337">
        <f>'22.バド（一般女子）'!F18</f>
        <v>0</v>
      </c>
      <c r="Q204" s="337">
        <f>'22.バド（一般女子）'!G18</f>
        <v>0</v>
      </c>
      <c r="R204" s="337"/>
      <c r="S204" s="339"/>
    </row>
    <row r="205" spans="1:19" x14ac:dyDescent="0.15">
      <c r="A205" s="324">
        <f t="shared" si="3"/>
        <v>140301</v>
      </c>
      <c r="B205" s="325"/>
      <c r="C205" s="325"/>
      <c r="D205" s="325">
        <v>204</v>
      </c>
      <c r="E205" s="326">
        <v>14</v>
      </c>
      <c r="F205" s="327" t="str">
        <f>IF('0.役員名簿'!$B$7="","",VLOOKUP('0.役員名簿'!$B$7,'各番号（変更不可）'!$J$2:$K$41,2,FALSE))</f>
        <v/>
      </c>
      <c r="G205" s="327" t="s">
        <v>395</v>
      </c>
      <c r="H205" s="327" t="s">
        <v>378</v>
      </c>
      <c r="I205" s="328" t="s">
        <v>482</v>
      </c>
      <c r="J205" s="329" t="s">
        <v>416</v>
      </c>
      <c r="K205" s="329"/>
      <c r="L205" s="329">
        <f>'23.バド（青年）'!C11</f>
        <v>0</v>
      </c>
      <c r="M205" s="329"/>
      <c r="N205" s="330">
        <f>'23.バド（青年）'!D11</f>
        <v>0</v>
      </c>
      <c r="O205" s="329" t="str">
        <f>'23.バド（青年）'!E11</f>
        <v/>
      </c>
      <c r="P205" s="329">
        <f>'23.バド（青年）'!F11</f>
        <v>0</v>
      </c>
      <c r="Q205" s="329">
        <f>'23.バド（青年）'!G11</f>
        <v>0</v>
      </c>
      <c r="R205" s="329"/>
      <c r="S205" s="331"/>
    </row>
    <row r="206" spans="1:19" x14ac:dyDescent="0.15">
      <c r="A206" s="332">
        <f t="shared" si="3"/>
        <v>140302</v>
      </c>
      <c r="B206" s="333"/>
      <c r="C206" s="333"/>
      <c r="D206" s="333">
        <v>205</v>
      </c>
      <c r="E206" s="334">
        <v>14</v>
      </c>
      <c r="F206" s="335" t="str">
        <f>IF('0.役員名簿'!$B$7="","",VLOOKUP('0.役員名簿'!$B$7,'各番号（変更不可）'!$J$2:$K$41,2,FALSE))</f>
        <v/>
      </c>
      <c r="G206" s="335" t="s">
        <v>395</v>
      </c>
      <c r="H206" s="335" t="s">
        <v>380</v>
      </c>
      <c r="I206" s="336" t="s">
        <v>482</v>
      </c>
      <c r="J206" s="337" t="s">
        <v>417</v>
      </c>
      <c r="K206" s="337" t="str">
        <f>'23.バド（青年）'!B12</f>
        <v>男子</v>
      </c>
      <c r="L206" s="337">
        <f>'23.バド（青年）'!C12</f>
        <v>0</v>
      </c>
      <c r="M206" s="337"/>
      <c r="N206" s="338">
        <f>'23.バド（青年）'!D12</f>
        <v>0</v>
      </c>
      <c r="O206" s="337" t="str">
        <f>'23.バド（青年）'!E12</f>
        <v/>
      </c>
      <c r="P206" s="337">
        <f>'23.バド（青年）'!F12</f>
        <v>0</v>
      </c>
      <c r="Q206" s="337">
        <f>'23.バド（青年）'!G12</f>
        <v>0</v>
      </c>
      <c r="R206" s="337"/>
      <c r="S206" s="339"/>
    </row>
    <row r="207" spans="1:19" x14ac:dyDescent="0.15">
      <c r="A207" s="324">
        <f t="shared" si="3"/>
        <v>140303</v>
      </c>
      <c r="B207" s="325"/>
      <c r="C207" s="325"/>
      <c r="D207" s="325">
        <v>206</v>
      </c>
      <c r="E207" s="326">
        <v>14</v>
      </c>
      <c r="F207" s="327" t="str">
        <f>IF('0.役員名簿'!$B$7="","",VLOOKUP('0.役員名簿'!$B$7,'各番号（変更不可）'!$J$2:$K$41,2,FALSE))</f>
        <v/>
      </c>
      <c r="G207" s="327" t="s">
        <v>381</v>
      </c>
      <c r="H207" s="327" t="s">
        <v>381</v>
      </c>
      <c r="I207" s="328" t="s">
        <v>482</v>
      </c>
      <c r="J207" s="329" t="s">
        <v>417</v>
      </c>
      <c r="K207" s="329" t="str">
        <f>'23.バド（青年）'!B13</f>
        <v>男子</v>
      </c>
      <c r="L207" s="329">
        <f>'23.バド（青年）'!C13</f>
        <v>0</v>
      </c>
      <c r="M207" s="329"/>
      <c r="N207" s="330">
        <f>'23.バド（青年）'!D13</f>
        <v>0</v>
      </c>
      <c r="O207" s="329" t="str">
        <f>'23.バド（青年）'!E13</f>
        <v/>
      </c>
      <c r="P207" s="329">
        <f>'23.バド（青年）'!F13</f>
        <v>0</v>
      </c>
      <c r="Q207" s="329">
        <f>'23.バド（青年）'!G13</f>
        <v>0</v>
      </c>
      <c r="R207" s="329"/>
      <c r="S207" s="331"/>
    </row>
    <row r="208" spans="1:19" x14ac:dyDescent="0.15">
      <c r="A208" s="332">
        <f t="shared" si="3"/>
        <v>140304</v>
      </c>
      <c r="B208" s="333"/>
      <c r="C208" s="333"/>
      <c r="D208" s="333">
        <v>207</v>
      </c>
      <c r="E208" s="334">
        <v>14</v>
      </c>
      <c r="F208" s="335" t="str">
        <f>IF('0.役員名簿'!$B$7="","",VLOOKUP('0.役員名簿'!$B$7,'各番号（変更不可）'!$J$2:$K$41,2,FALSE))</f>
        <v/>
      </c>
      <c r="G208" s="335" t="s">
        <v>381</v>
      </c>
      <c r="H208" s="335" t="s">
        <v>382</v>
      </c>
      <c r="I208" s="336" t="s">
        <v>482</v>
      </c>
      <c r="J208" s="337" t="s">
        <v>417</v>
      </c>
      <c r="K208" s="337" t="str">
        <f>'23.バド（青年）'!B14</f>
        <v>男子</v>
      </c>
      <c r="L208" s="337">
        <f>'23.バド（青年）'!C14</f>
        <v>0</v>
      </c>
      <c r="M208" s="337"/>
      <c r="N208" s="338">
        <f>'23.バド（青年）'!D14</f>
        <v>0</v>
      </c>
      <c r="O208" s="337" t="str">
        <f>'23.バド（青年）'!E14</f>
        <v/>
      </c>
      <c r="P208" s="337">
        <f>'23.バド（青年）'!F14</f>
        <v>0</v>
      </c>
      <c r="Q208" s="337">
        <f>'23.バド（青年）'!G14</f>
        <v>0</v>
      </c>
      <c r="R208" s="337"/>
      <c r="S208" s="339"/>
    </row>
    <row r="209" spans="1:19" x14ac:dyDescent="0.15">
      <c r="A209" s="324">
        <f t="shared" si="3"/>
        <v>140305</v>
      </c>
      <c r="B209" s="325"/>
      <c r="C209" s="325"/>
      <c r="D209" s="325">
        <v>208</v>
      </c>
      <c r="E209" s="326">
        <v>14</v>
      </c>
      <c r="F209" s="327" t="str">
        <f>IF('0.役員名簿'!$B$7="","",VLOOKUP('0.役員名簿'!$B$7,'各番号（変更不可）'!$J$2:$K$41,2,FALSE))</f>
        <v/>
      </c>
      <c r="G209" s="327" t="s">
        <v>381</v>
      </c>
      <c r="H209" s="327" t="s">
        <v>383</v>
      </c>
      <c r="I209" s="328" t="s">
        <v>482</v>
      </c>
      <c r="J209" s="329" t="s">
        <v>417</v>
      </c>
      <c r="K209" s="329" t="str">
        <f>'23.バド（青年）'!B15</f>
        <v>女子</v>
      </c>
      <c r="L209" s="329">
        <f>'23.バド（青年）'!C15</f>
        <v>0</v>
      </c>
      <c r="M209" s="329"/>
      <c r="N209" s="330">
        <f>'23.バド（青年）'!D15</f>
        <v>0</v>
      </c>
      <c r="O209" s="329" t="str">
        <f>'23.バド（青年）'!E15</f>
        <v/>
      </c>
      <c r="P209" s="329">
        <f>'23.バド（青年）'!F15</f>
        <v>0</v>
      </c>
      <c r="Q209" s="329">
        <f>'23.バド（青年）'!G15</f>
        <v>0</v>
      </c>
      <c r="R209" s="329"/>
      <c r="S209" s="331"/>
    </row>
    <row r="210" spans="1:19" x14ac:dyDescent="0.15">
      <c r="A210" s="332">
        <f t="shared" si="3"/>
        <v>140306</v>
      </c>
      <c r="B210" s="333"/>
      <c r="C210" s="333"/>
      <c r="D210" s="333">
        <v>209</v>
      </c>
      <c r="E210" s="334">
        <v>14</v>
      </c>
      <c r="F210" s="335" t="str">
        <f>IF('0.役員名簿'!$B$7="","",VLOOKUP('0.役員名簿'!$B$7,'各番号（変更不可）'!$J$2:$K$41,2,FALSE))</f>
        <v/>
      </c>
      <c r="G210" s="335" t="s">
        <v>381</v>
      </c>
      <c r="H210" s="335" t="s">
        <v>384</v>
      </c>
      <c r="I210" s="336" t="s">
        <v>482</v>
      </c>
      <c r="J210" s="337" t="s">
        <v>417</v>
      </c>
      <c r="K210" s="337" t="str">
        <f>'23.バド（青年）'!B16</f>
        <v>女子</v>
      </c>
      <c r="L210" s="337">
        <f>'23.バド（青年）'!C16</f>
        <v>0</v>
      </c>
      <c r="M210" s="337"/>
      <c r="N210" s="338">
        <f>'23.バド（青年）'!D16</f>
        <v>0</v>
      </c>
      <c r="O210" s="337" t="str">
        <f>'23.バド（青年）'!E16</f>
        <v/>
      </c>
      <c r="P210" s="337">
        <f>'23.バド（青年）'!F16</f>
        <v>0</v>
      </c>
      <c r="Q210" s="337">
        <f>'23.バド（青年）'!G16</f>
        <v>0</v>
      </c>
      <c r="R210" s="337"/>
      <c r="S210" s="339"/>
    </row>
    <row r="211" spans="1:19" x14ac:dyDescent="0.15">
      <c r="A211" s="324">
        <f t="shared" si="3"/>
        <v>140307</v>
      </c>
      <c r="B211" s="325"/>
      <c r="C211" s="325"/>
      <c r="D211" s="325">
        <v>210</v>
      </c>
      <c r="E211" s="326">
        <v>14</v>
      </c>
      <c r="F211" s="327" t="str">
        <f>IF('0.役員名簿'!$B$7="","",VLOOKUP('0.役員名簿'!$B$7,'各番号（変更不可）'!$J$2:$K$41,2,FALSE))</f>
        <v/>
      </c>
      <c r="G211" s="327" t="s">
        <v>381</v>
      </c>
      <c r="H211" s="327" t="s">
        <v>385</v>
      </c>
      <c r="I211" s="328" t="s">
        <v>482</v>
      </c>
      <c r="J211" s="329" t="s">
        <v>417</v>
      </c>
      <c r="K211" s="329" t="str">
        <f>'23.バド（青年）'!B17</f>
        <v>女子</v>
      </c>
      <c r="L211" s="329">
        <f>'23.バド（青年）'!C17</f>
        <v>0</v>
      </c>
      <c r="M211" s="329"/>
      <c r="N211" s="330">
        <f>'23.バド（青年）'!D17</f>
        <v>0</v>
      </c>
      <c r="O211" s="329" t="str">
        <f>'23.バド（青年）'!E17</f>
        <v/>
      </c>
      <c r="P211" s="329">
        <f>'23.バド（青年）'!F17</f>
        <v>0</v>
      </c>
      <c r="Q211" s="329">
        <f>'23.バド（青年）'!G17</f>
        <v>0</v>
      </c>
      <c r="R211" s="329"/>
      <c r="S211" s="331"/>
    </row>
    <row r="212" spans="1:19" x14ac:dyDescent="0.15">
      <c r="A212" s="332">
        <f t="shared" si="3"/>
        <v>140401</v>
      </c>
      <c r="B212" s="333"/>
      <c r="C212" s="333"/>
      <c r="D212" s="333">
        <v>211</v>
      </c>
      <c r="E212" s="334">
        <v>14</v>
      </c>
      <c r="F212" s="335" t="str">
        <f>IF('0.役員名簿'!$B$7="","",VLOOKUP('0.役員名簿'!$B$7,'各番号（変更不可）'!$J$2:$K$41,2,FALSE))</f>
        <v/>
      </c>
      <c r="G212" s="335" t="s">
        <v>396</v>
      </c>
      <c r="H212" s="335" t="s">
        <v>378</v>
      </c>
      <c r="I212" s="336" t="s">
        <v>651</v>
      </c>
      <c r="J212" s="337" t="s">
        <v>416</v>
      </c>
      <c r="K212" s="337"/>
      <c r="L212" s="337">
        <f>'24.バド（壮年男子）'!C11</f>
        <v>0</v>
      </c>
      <c r="M212" s="337"/>
      <c r="N212" s="338">
        <f>'24.バド（壮年男子）'!D11</f>
        <v>0</v>
      </c>
      <c r="O212" s="337" t="str">
        <f>'24.バド（壮年男子）'!E11</f>
        <v/>
      </c>
      <c r="P212" s="337">
        <f>'24.バド（壮年男子）'!F11</f>
        <v>0</v>
      </c>
      <c r="Q212" s="337"/>
      <c r="R212" s="337"/>
      <c r="S212" s="339"/>
    </row>
    <row r="213" spans="1:19" x14ac:dyDescent="0.15">
      <c r="A213" s="324">
        <f t="shared" si="3"/>
        <v>140402</v>
      </c>
      <c r="B213" s="325"/>
      <c r="C213" s="325"/>
      <c r="D213" s="325">
        <v>212</v>
      </c>
      <c r="E213" s="326">
        <v>14</v>
      </c>
      <c r="F213" s="327" t="str">
        <f>IF('0.役員名簿'!$B$7="","",VLOOKUP('0.役員名簿'!$B$7,'各番号（変更不可）'!$J$2:$K$41,2,FALSE))</f>
        <v/>
      </c>
      <c r="G213" s="327" t="s">
        <v>396</v>
      </c>
      <c r="H213" s="327" t="s">
        <v>380</v>
      </c>
      <c r="I213" s="328" t="s">
        <v>651</v>
      </c>
      <c r="J213" s="329" t="s">
        <v>417</v>
      </c>
      <c r="K213" s="329"/>
      <c r="L213" s="329">
        <f>'24.バド（壮年男子）'!C12</f>
        <v>0</v>
      </c>
      <c r="M213" s="329"/>
      <c r="N213" s="330">
        <f>'24.バド（壮年男子）'!D12</f>
        <v>0</v>
      </c>
      <c r="O213" s="329" t="str">
        <f>'24.バド（壮年男子）'!E12</f>
        <v/>
      </c>
      <c r="P213" s="329">
        <f>'24.バド（壮年男子）'!F12</f>
        <v>0</v>
      </c>
      <c r="Q213" s="329"/>
      <c r="R213" s="329"/>
      <c r="S213" s="331"/>
    </row>
    <row r="214" spans="1:19" x14ac:dyDescent="0.15">
      <c r="A214" s="332">
        <f t="shared" si="3"/>
        <v>140403</v>
      </c>
      <c r="B214" s="333"/>
      <c r="C214" s="333"/>
      <c r="D214" s="333">
        <v>213</v>
      </c>
      <c r="E214" s="334">
        <v>14</v>
      </c>
      <c r="F214" s="335" t="str">
        <f>IF('0.役員名簿'!$B$7="","",VLOOKUP('0.役員名簿'!$B$7,'各番号（変更不可）'!$J$2:$K$41,2,FALSE))</f>
        <v/>
      </c>
      <c r="G214" s="335" t="s">
        <v>382</v>
      </c>
      <c r="H214" s="335" t="s">
        <v>381</v>
      </c>
      <c r="I214" s="336" t="s">
        <v>651</v>
      </c>
      <c r="J214" s="337" t="s">
        <v>417</v>
      </c>
      <c r="K214" s="337"/>
      <c r="L214" s="337">
        <f>'24.バド（壮年男子）'!C13</f>
        <v>0</v>
      </c>
      <c r="M214" s="337"/>
      <c r="N214" s="338">
        <f>'24.バド（壮年男子）'!D13</f>
        <v>0</v>
      </c>
      <c r="O214" s="337" t="str">
        <f>'24.バド（壮年男子）'!E13</f>
        <v/>
      </c>
      <c r="P214" s="337">
        <f>'24.バド（壮年男子）'!F13</f>
        <v>0</v>
      </c>
      <c r="Q214" s="337"/>
      <c r="R214" s="337"/>
      <c r="S214" s="339"/>
    </row>
    <row r="215" spans="1:19" x14ac:dyDescent="0.15">
      <c r="A215" s="324">
        <f t="shared" si="3"/>
        <v>140404</v>
      </c>
      <c r="B215" s="325"/>
      <c r="C215" s="325"/>
      <c r="D215" s="325">
        <v>214</v>
      </c>
      <c r="E215" s="326">
        <v>14</v>
      </c>
      <c r="F215" s="327" t="str">
        <f>IF('0.役員名簿'!$B$7="","",VLOOKUP('0.役員名簿'!$B$7,'各番号（変更不可）'!$J$2:$K$41,2,FALSE))</f>
        <v/>
      </c>
      <c r="G215" s="327" t="s">
        <v>382</v>
      </c>
      <c r="H215" s="327" t="s">
        <v>382</v>
      </c>
      <c r="I215" s="328" t="s">
        <v>651</v>
      </c>
      <c r="J215" s="329" t="s">
        <v>417</v>
      </c>
      <c r="K215" s="329"/>
      <c r="L215" s="329">
        <f>'24.バド（壮年男子）'!C14</f>
        <v>0</v>
      </c>
      <c r="M215" s="329"/>
      <c r="N215" s="330">
        <f>'24.バド（壮年男子）'!D14</f>
        <v>0</v>
      </c>
      <c r="O215" s="329" t="str">
        <f>'24.バド（壮年男子）'!E14</f>
        <v/>
      </c>
      <c r="P215" s="329">
        <f>'24.バド（壮年男子）'!F14</f>
        <v>0</v>
      </c>
      <c r="Q215" s="329"/>
      <c r="R215" s="329"/>
      <c r="S215" s="331"/>
    </row>
    <row r="216" spans="1:19" x14ac:dyDescent="0.15">
      <c r="A216" s="332">
        <f t="shared" si="3"/>
        <v>140405</v>
      </c>
      <c r="B216" s="333"/>
      <c r="C216" s="333"/>
      <c r="D216" s="333">
        <v>215</v>
      </c>
      <c r="E216" s="334">
        <v>14</v>
      </c>
      <c r="F216" s="335" t="str">
        <f>IF('0.役員名簿'!$B$7="","",VLOOKUP('0.役員名簿'!$B$7,'各番号（変更不可）'!$J$2:$K$41,2,FALSE))</f>
        <v/>
      </c>
      <c r="G216" s="335" t="s">
        <v>382</v>
      </c>
      <c r="H216" s="335" t="s">
        <v>383</v>
      </c>
      <c r="I216" s="336" t="s">
        <v>651</v>
      </c>
      <c r="J216" s="337" t="s">
        <v>417</v>
      </c>
      <c r="K216" s="337"/>
      <c r="L216" s="337">
        <f>'24.バド（壮年男子）'!C15</f>
        <v>0</v>
      </c>
      <c r="M216" s="337"/>
      <c r="N216" s="338">
        <f>'24.バド（壮年男子）'!D15</f>
        <v>0</v>
      </c>
      <c r="O216" s="337" t="str">
        <f>'24.バド（壮年男子）'!E15</f>
        <v/>
      </c>
      <c r="P216" s="337">
        <f>'24.バド（壮年男子）'!F15</f>
        <v>0</v>
      </c>
      <c r="Q216" s="337"/>
      <c r="R216" s="337"/>
      <c r="S216" s="339"/>
    </row>
    <row r="217" spans="1:19" x14ac:dyDescent="0.15">
      <c r="A217" s="324">
        <f t="shared" si="3"/>
        <v>140406</v>
      </c>
      <c r="B217" s="325"/>
      <c r="C217" s="325"/>
      <c r="D217" s="325">
        <v>216</v>
      </c>
      <c r="E217" s="326">
        <v>14</v>
      </c>
      <c r="F217" s="327" t="str">
        <f>IF('0.役員名簿'!$B$7="","",VLOOKUP('0.役員名簿'!$B$7,'各番号（変更不可）'!$J$2:$K$41,2,FALSE))</f>
        <v/>
      </c>
      <c r="G217" s="327" t="s">
        <v>382</v>
      </c>
      <c r="H217" s="327" t="s">
        <v>384</v>
      </c>
      <c r="I217" s="328" t="s">
        <v>651</v>
      </c>
      <c r="J217" s="329" t="s">
        <v>417</v>
      </c>
      <c r="K217" s="329"/>
      <c r="L217" s="329">
        <f>'24.バド（壮年男子）'!C16</f>
        <v>0</v>
      </c>
      <c r="M217" s="329"/>
      <c r="N217" s="330">
        <f>'24.バド（壮年男子）'!D16</f>
        <v>0</v>
      </c>
      <c r="O217" s="329" t="str">
        <f>'24.バド（壮年男子）'!E16</f>
        <v/>
      </c>
      <c r="P217" s="329">
        <f>'24.バド（壮年男子）'!F16</f>
        <v>0</v>
      </c>
      <c r="Q217" s="329"/>
      <c r="R217" s="329"/>
      <c r="S217" s="331"/>
    </row>
    <row r="218" spans="1:19" x14ac:dyDescent="0.15">
      <c r="A218" s="332">
        <f t="shared" si="3"/>
        <v>140407</v>
      </c>
      <c r="B218" s="333"/>
      <c r="C218" s="333"/>
      <c r="D218" s="333">
        <v>217</v>
      </c>
      <c r="E218" s="334">
        <v>14</v>
      </c>
      <c r="F218" s="335" t="str">
        <f>IF('0.役員名簿'!$B$7="","",VLOOKUP('0.役員名簿'!$B$7,'各番号（変更不可）'!$J$2:$K$41,2,FALSE))</f>
        <v/>
      </c>
      <c r="G218" s="335" t="s">
        <v>382</v>
      </c>
      <c r="H218" s="335" t="s">
        <v>385</v>
      </c>
      <c r="I218" s="336" t="s">
        <v>651</v>
      </c>
      <c r="J218" s="337" t="s">
        <v>417</v>
      </c>
      <c r="K218" s="337"/>
      <c r="L218" s="337">
        <f>'24.バド（壮年男子）'!C17</f>
        <v>0</v>
      </c>
      <c r="M218" s="337"/>
      <c r="N218" s="338">
        <f>'24.バド（壮年男子）'!D17</f>
        <v>0</v>
      </c>
      <c r="O218" s="337" t="str">
        <f>'24.バド（壮年男子）'!E17</f>
        <v/>
      </c>
      <c r="P218" s="337">
        <f>'24.バド（壮年男子）'!F17</f>
        <v>0</v>
      </c>
      <c r="Q218" s="337"/>
      <c r="R218" s="337"/>
      <c r="S218" s="339"/>
    </row>
    <row r="219" spans="1:19" x14ac:dyDescent="0.15">
      <c r="A219" s="324">
        <f t="shared" si="3"/>
        <v>140408</v>
      </c>
      <c r="B219" s="325"/>
      <c r="C219" s="325"/>
      <c r="D219" s="325">
        <v>218</v>
      </c>
      <c r="E219" s="326">
        <v>14</v>
      </c>
      <c r="F219" s="327" t="str">
        <f>IF('0.役員名簿'!$B$7="","",VLOOKUP('0.役員名簿'!$B$7,'各番号（変更不可）'!$J$2:$K$41,2,FALSE))</f>
        <v/>
      </c>
      <c r="G219" s="327" t="s">
        <v>382</v>
      </c>
      <c r="H219" s="327" t="s">
        <v>386</v>
      </c>
      <c r="I219" s="328" t="s">
        <v>651</v>
      </c>
      <c r="J219" s="329" t="s">
        <v>417</v>
      </c>
      <c r="K219" s="329"/>
      <c r="L219" s="329">
        <f>'24.バド（壮年男子）'!C18</f>
        <v>0</v>
      </c>
      <c r="M219" s="329"/>
      <c r="N219" s="330">
        <f>'24.バド（壮年男子）'!D18</f>
        <v>0</v>
      </c>
      <c r="O219" s="329" t="str">
        <f>'24.バド（壮年男子）'!E18</f>
        <v/>
      </c>
      <c r="P219" s="329">
        <f>'24.バド（壮年男子）'!F18</f>
        <v>0</v>
      </c>
      <c r="Q219" s="329"/>
      <c r="R219" s="329"/>
      <c r="S219" s="331"/>
    </row>
    <row r="220" spans="1:19" x14ac:dyDescent="0.15">
      <c r="A220" s="332">
        <f t="shared" si="3"/>
        <v>140501</v>
      </c>
      <c r="B220" s="333"/>
      <c r="C220" s="333"/>
      <c r="D220" s="333">
        <v>219</v>
      </c>
      <c r="E220" s="334">
        <v>14</v>
      </c>
      <c r="F220" s="335" t="str">
        <f>IF('0.役員名簿'!$B$7="","",VLOOKUP('0.役員名簿'!$B$7,'各番号（変更不可）'!$J$2:$K$41,2,FALSE))</f>
        <v/>
      </c>
      <c r="G220" s="335" t="s">
        <v>397</v>
      </c>
      <c r="H220" s="335" t="s">
        <v>378</v>
      </c>
      <c r="I220" s="336" t="s">
        <v>652</v>
      </c>
      <c r="J220" s="337" t="s">
        <v>416</v>
      </c>
      <c r="K220" s="337"/>
      <c r="L220" s="337">
        <f>'25.バド（壮年女子）'!C11</f>
        <v>0</v>
      </c>
      <c r="M220" s="337"/>
      <c r="N220" s="338">
        <f>'25.バド（壮年女子）'!D11</f>
        <v>0</v>
      </c>
      <c r="O220" s="337" t="str">
        <f>'25.バド（壮年女子）'!E11</f>
        <v/>
      </c>
      <c r="P220" s="337">
        <f>'25.バド（壮年女子）'!F11</f>
        <v>0</v>
      </c>
      <c r="Q220" s="337"/>
      <c r="R220" s="337"/>
      <c r="S220" s="339"/>
    </row>
    <row r="221" spans="1:19" x14ac:dyDescent="0.15">
      <c r="A221" s="324">
        <f t="shared" si="3"/>
        <v>140502</v>
      </c>
      <c r="B221" s="325"/>
      <c r="C221" s="325"/>
      <c r="D221" s="325">
        <v>220</v>
      </c>
      <c r="E221" s="326">
        <v>14</v>
      </c>
      <c r="F221" s="327" t="str">
        <f>IF('0.役員名簿'!$B$7="","",VLOOKUP('0.役員名簿'!$B$7,'各番号（変更不可）'!$J$2:$K$41,2,FALSE))</f>
        <v/>
      </c>
      <c r="G221" s="327" t="s">
        <v>397</v>
      </c>
      <c r="H221" s="327" t="s">
        <v>380</v>
      </c>
      <c r="I221" s="328" t="s">
        <v>652</v>
      </c>
      <c r="J221" s="329" t="s">
        <v>417</v>
      </c>
      <c r="K221" s="329"/>
      <c r="L221" s="329">
        <f>'25.バド（壮年女子）'!C12</f>
        <v>0</v>
      </c>
      <c r="M221" s="329"/>
      <c r="N221" s="330">
        <f>'25.バド（壮年女子）'!D12</f>
        <v>0</v>
      </c>
      <c r="O221" s="329" t="str">
        <f>'25.バド（壮年女子）'!E12</f>
        <v/>
      </c>
      <c r="P221" s="329">
        <f>'25.バド（壮年女子）'!F12</f>
        <v>0</v>
      </c>
      <c r="Q221" s="329"/>
      <c r="R221" s="329"/>
      <c r="S221" s="331"/>
    </row>
    <row r="222" spans="1:19" x14ac:dyDescent="0.15">
      <c r="A222" s="332">
        <f t="shared" si="3"/>
        <v>140503</v>
      </c>
      <c r="B222" s="333"/>
      <c r="C222" s="333"/>
      <c r="D222" s="333">
        <v>221</v>
      </c>
      <c r="E222" s="334">
        <v>14</v>
      </c>
      <c r="F222" s="335" t="str">
        <f>IF('0.役員名簿'!$B$7="","",VLOOKUP('0.役員名簿'!$B$7,'各番号（変更不可）'!$J$2:$K$41,2,FALSE))</f>
        <v/>
      </c>
      <c r="G222" s="335" t="s">
        <v>383</v>
      </c>
      <c r="H222" s="335" t="s">
        <v>381</v>
      </c>
      <c r="I222" s="336" t="s">
        <v>652</v>
      </c>
      <c r="J222" s="337" t="s">
        <v>417</v>
      </c>
      <c r="K222" s="337"/>
      <c r="L222" s="337">
        <f>'25.バド（壮年女子）'!C13</f>
        <v>0</v>
      </c>
      <c r="M222" s="337"/>
      <c r="N222" s="338">
        <f>'25.バド（壮年女子）'!D13</f>
        <v>0</v>
      </c>
      <c r="O222" s="337" t="str">
        <f>'25.バド（壮年女子）'!E13</f>
        <v/>
      </c>
      <c r="P222" s="337">
        <f>'25.バド（壮年女子）'!F13</f>
        <v>0</v>
      </c>
      <c r="Q222" s="337"/>
      <c r="R222" s="337"/>
      <c r="S222" s="339"/>
    </row>
    <row r="223" spans="1:19" x14ac:dyDescent="0.15">
      <c r="A223" s="324">
        <f t="shared" si="3"/>
        <v>140504</v>
      </c>
      <c r="B223" s="325"/>
      <c r="C223" s="325"/>
      <c r="D223" s="325">
        <v>222</v>
      </c>
      <c r="E223" s="326">
        <v>14</v>
      </c>
      <c r="F223" s="327" t="str">
        <f>IF('0.役員名簿'!$B$7="","",VLOOKUP('0.役員名簿'!$B$7,'各番号（変更不可）'!$J$2:$K$41,2,FALSE))</f>
        <v/>
      </c>
      <c r="G223" s="327" t="s">
        <v>383</v>
      </c>
      <c r="H223" s="327" t="s">
        <v>382</v>
      </c>
      <c r="I223" s="328" t="s">
        <v>652</v>
      </c>
      <c r="J223" s="329" t="s">
        <v>417</v>
      </c>
      <c r="K223" s="329"/>
      <c r="L223" s="329">
        <f>'25.バド（壮年女子）'!C14</f>
        <v>0</v>
      </c>
      <c r="M223" s="329"/>
      <c r="N223" s="330">
        <f>'25.バド（壮年女子）'!D14</f>
        <v>0</v>
      </c>
      <c r="O223" s="329" t="str">
        <f>'25.バド（壮年女子）'!E14</f>
        <v/>
      </c>
      <c r="P223" s="329">
        <f>'25.バド（壮年女子）'!F14</f>
        <v>0</v>
      </c>
      <c r="Q223" s="329"/>
      <c r="R223" s="329"/>
      <c r="S223" s="331"/>
    </row>
    <row r="224" spans="1:19" x14ac:dyDescent="0.15">
      <c r="A224" s="332">
        <f t="shared" si="3"/>
        <v>140505</v>
      </c>
      <c r="B224" s="333"/>
      <c r="C224" s="333"/>
      <c r="D224" s="333">
        <v>223</v>
      </c>
      <c r="E224" s="334">
        <v>14</v>
      </c>
      <c r="F224" s="335" t="str">
        <f>IF('0.役員名簿'!$B$7="","",VLOOKUP('0.役員名簿'!$B$7,'各番号（変更不可）'!$J$2:$K$41,2,FALSE))</f>
        <v/>
      </c>
      <c r="G224" s="335" t="s">
        <v>383</v>
      </c>
      <c r="H224" s="335" t="s">
        <v>383</v>
      </c>
      <c r="I224" s="336" t="s">
        <v>652</v>
      </c>
      <c r="J224" s="337" t="s">
        <v>417</v>
      </c>
      <c r="K224" s="337"/>
      <c r="L224" s="337">
        <f>'25.バド（壮年女子）'!C15</f>
        <v>0</v>
      </c>
      <c r="M224" s="337"/>
      <c r="N224" s="338">
        <f>'25.バド（壮年女子）'!D15</f>
        <v>0</v>
      </c>
      <c r="O224" s="337" t="str">
        <f>'25.バド（壮年女子）'!E15</f>
        <v/>
      </c>
      <c r="P224" s="337">
        <f>'25.バド（壮年女子）'!F15</f>
        <v>0</v>
      </c>
      <c r="Q224" s="337"/>
      <c r="R224" s="337"/>
      <c r="S224" s="339"/>
    </row>
    <row r="225" spans="1:19" x14ac:dyDescent="0.15">
      <c r="A225" s="324">
        <f t="shared" si="3"/>
        <v>140506</v>
      </c>
      <c r="B225" s="325"/>
      <c r="C225" s="325"/>
      <c r="D225" s="325">
        <v>224</v>
      </c>
      <c r="E225" s="326">
        <v>14</v>
      </c>
      <c r="F225" s="327" t="str">
        <f>IF('0.役員名簿'!$B$7="","",VLOOKUP('0.役員名簿'!$B$7,'各番号（変更不可）'!$J$2:$K$41,2,FALSE))</f>
        <v/>
      </c>
      <c r="G225" s="327" t="s">
        <v>383</v>
      </c>
      <c r="H225" s="327" t="s">
        <v>384</v>
      </c>
      <c r="I225" s="328" t="s">
        <v>652</v>
      </c>
      <c r="J225" s="329" t="s">
        <v>417</v>
      </c>
      <c r="K225" s="329"/>
      <c r="L225" s="329">
        <f>'25.バド（壮年女子）'!C16</f>
        <v>0</v>
      </c>
      <c r="M225" s="329"/>
      <c r="N225" s="330">
        <f>'25.バド（壮年女子）'!D16</f>
        <v>0</v>
      </c>
      <c r="O225" s="329" t="str">
        <f>'25.バド（壮年女子）'!E16</f>
        <v/>
      </c>
      <c r="P225" s="329">
        <f>'25.バド（壮年女子）'!F16</f>
        <v>0</v>
      </c>
      <c r="Q225" s="329"/>
      <c r="R225" s="329"/>
      <c r="S225" s="331"/>
    </row>
    <row r="226" spans="1:19" x14ac:dyDescent="0.15">
      <c r="A226" s="332">
        <f t="shared" si="3"/>
        <v>140507</v>
      </c>
      <c r="B226" s="333"/>
      <c r="C226" s="333"/>
      <c r="D226" s="333">
        <v>225</v>
      </c>
      <c r="E226" s="334">
        <v>14</v>
      </c>
      <c r="F226" s="335" t="str">
        <f>IF('0.役員名簿'!$B$7="","",VLOOKUP('0.役員名簿'!$B$7,'各番号（変更不可）'!$J$2:$K$41,2,FALSE))</f>
        <v/>
      </c>
      <c r="G226" s="335" t="s">
        <v>383</v>
      </c>
      <c r="H226" s="335" t="s">
        <v>385</v>
      </c>
      <c r="I226" s="336" t="s">
        <v>652</v>
      </c>
      <c r="J226" s="337" t="s">
        <v>417</v>
      </c>
      <c r="K226" s="337"/>
      <c r="L226" s="337">
        <f>'25.バド（壮年女子）'!C17</f>
        <v>0</v>
      </c>
      <c r="M226" s="337"/>
      <c r="N226" s="338">
        <f>'25.バド（壮年女子）'!D17</f>
        <v>0</v>
      </c>
      <c r="O226" s="337" t="str">
        <f>'25.バド（壮年女子）'!E17</f>
        <v/>
      </c>
      <c r="P226" s="337">
        <f>'25.バド（壮年女子）'!F17</f>
        <v>0</v>
      </c>
      <c r="Q226" s="337"/>
      <c r="R226" s="337"/>
      <c r="S226" s="339"/>
    </row>
    <row r="227" spans="1:19" x14ac:dyDescent="0.15">
      <c r="A227" s="324">
        <f t="shared" si="3"/>
        <v>140508</v>
      </c>
      <c r="B227" s="325"/>
      <c r="C227" s="325"/>
      <c r="D227" s="325">
        <v>226</v>
      </c>
      <c r="E227" s="326">
        <v>14</v>
      </c>
      <c r="F227" s="327" t="str">
        <f>IF('0.役員名簿'!$B$7="","",VLOOKUP('0.役員名簿'!$B$7,'各番号（変更不可）'!$J$2:$K$41,2,FALSE))</f>
        <v/>
      </c>
      <c r="G227" s="327" t="s">
        <v>383</v>
      </c>
      <c r="H227" s="327" t="s">
        <v>386</v>
      </c>
      <c r="I227" s="328" t="s">
        <v>652</v>
      </c>
      <c r="J227" s="329" t="s">
        <v>417</v>
      </c>
      <c r="K227" s="329"/>
      <c r="L227" s="329">
        <f>'25.バド（壮年女子）'!C18</f>
        <v>0</v>
      </c>
      <c r="M227" s="329"/>
      <c r="N227" s="330">
        <f>'25.バド（壮年女子）'!D18</f>
        <v>0</v>
      </c>
      <c r="O227" s="329" t="str">
        <f>'25.バド（壮年女子）'!E18</f>
        <v/>
      </c>
      <c r="P227" s="329">
        <f>'25.バド（壮年女子）'!F18</f>
        <v>0</v>
      </c>
      <c r="Q227" s="329"/>
      <c r="R227" s="329"/>
      <c r="S227" s="331"/>
    </row>
    <row r="228" spans="1:19" x14ac:dyDescent="0.15">
      <c r="A228" s="332">
        <f t="shared" si="3"/>
        <v>140601</v>
      </c>
      <c r="B228" s="333"/>
      <c r="C228" s="333"/>
      <c r="D228" s="333">
        <v>227</v>
      </c>
      <c r="E228" s="334">
        <v>14</v>
      </c>
      <c r="F228" s="335" t="str">
        <f>IF('0.役員名簿'!$B$7="","",VLOOKUP('0.役員名簿'!$B$7,'各番号（変更不可）'!$J$2:$K$41,2,FALSE))</f>
        <v/>
      </c>
      <c r="G228" s="335" t="s">
        <v>398</v>
      </c>
      <c r="H228" s="335" t="s">
        <v>378</v>
      </c>
      <c r="I228" s="336" t="s">
        <v>658</v>
      </c>
      <c r="J228" s="337" t="s">
        <v>416</v>
      </c>
      <c r="K228" s="337"/>
      <c r="L228" s="337">
        <f>'26.バド（混成）'!C11</f>
        <v>0</v>
      </c>
      <c r="M228" s="337"/>
      <c r="N228" s="338">
        <f>'26.バド（混成）'!D11</f>
        <v>0</v>
      </c>
      <c r="O228" s="337" t="str">
        <f>'26.バド（混成）'!E11</f>
        <v/>
      </c>
      <c r="P228" s="337">
        <f>'26.バド（混成）'!F11</f>
        <v>0</v>
      </c>
      <c r="Q228" s="337"/>
      <c r="R228" s="337"/>
      <c r="S228" s="339"/>
    </row>
    <row r="229" spans="1:19" x14ac:dyDescent="0.15">
      <c r="A229" s="324">
        <f t="shared" si="3"/>
        <v>140602</v>
      </c>
      <c r="B229" s="325"/>
      <c r="C229" s="325"/>
      <c r="D229" s="325">
        <v>228</v>
      </c>
      <c r="E229" s="326">
        <v>14</v>
      </c>
      <c r="F229" s="327" t="str">
        <f>IF('0.役員名簿'!$B$7="","",VLOOKUP('0.役員名簿'!$B$7,'各番号（変更不可）'!$J$2:$K$41,2,FALSE))</f>
        <v/>
      </c>
      <c r="G229" s="327" t="s">
        <v>398</v>
      </c>
      <c r="H229" s="327" t="s">
        <v>380</v>
      </c>
      <c r="I229" s="328" t="s">
        <v>658</v>
      </c>
      <c r="J229" s="329" t="s">
        <v>417</v>
      </c>
      <c r="K229" s="329" t="str">
        <f>'26.バド（混成）'!B12</f>
        <v>男子</v>
      </c>
      <c r="L229" s="329">
        <f>'26.バド（混成）'!C12</f>
        <v>0</v>
      </c>
      <c r="M229" s="329"/>
      <c r="N229" s="330">
        <f>'26.バド（混成）'!D12</f>
        <v>0</v>
      </c>
      <c r="O229" s="329" t="str">
        <f>'26.バド（混成）'!E12</f>
        <v/>
      </c>
      <c r="P229" s="329">
        <f>'26.バド（混成）'!F12</f>
        <v>0</v>
      </c>
      <c r="Q229" s="329"/>
      <c r="R229" s="329"/>
      <c r="S229" s="331"/>
    </row>
    <row r="230" spans="1:19" x14ac:dyDescent="0.15">
      <c r="A230" s="332">
        <f t="shared" si="3"/>
        <v>140603</v>
      </c>
      <c r="B230" s="333"/>
      <c r="C230" s="333"/>
      <c r="D230" s="333">
        <v>229</v>
      </c>
      <c r="E230" s="334">
        <v>14</v>
      </c>
      <c r="F230" s="335" t="str">
        <f>IF('0.役員名簿'!$B$7="","",VLOOKUP('0.役員名簿'!$B$7,'各番号（変更不可）'!$J$2:$K$41,2,FALSE))</f>
        <v/>
      </c>
      <c r="G230" s="335" t="s">
        <v>384</v>
      </c>
      <c r="H230" s="335" t="s">
        <v>381</v>
      </c>
      <c r="I230" s="336" t="s">
        <v>658</v>
      </c>
      <c r="J230" s="337" t="s">
        <v>417</v>
      </c>
      <c r="K230" s="337" t="str">
        <f>'26.バド（混成）'!B13</f>
        <v>男子</v>
      </c>
      <c r="L230" s="337">
        <f>'26.バド（混成）'!C13</f>
        <v>0</v>
      </c>
      <c r="M230" s="337"/>
      <c r="N230" s="338">
        <f>'26.バド（混成）'!D13</f>
        <v>0</v>
      </c>
      <c r="O230" s="337" t="str">
        <f>'26.バド（混成）'!E13</f>
        <v/>
      </c>
      <c r="P230" s="337">
        <f>'26.バド（混成）'!F13</f>
        <v>0</v>
      </c>
      <c r="Q230" s="337"/>
      <c r="R230" s="337"/>
      <c r="S230" s="339"/>
    </row>
    <row r="231" spans="1:19" x14ac:dyDescent="0.15">
      <c r="A231" s="324">
        <f t="shared" si="3"/>
        <v>140604</v>
      </c>
      <c r="B231" s="325"/>
      <c r="C231" s="325"/>
      <c r="D231" s="325">
        <v>230</v>
      </c>
      <c r="E231" s="326">
        <v>14</v>
      </c>
      <c r="F231" s="327" t="str">
        <f>IF('0.役員名簿'!$B$7="","",VLOOKUP('0.役員名簿'!$B$7,'各番号（変更不可）'!$J$2:$K$41,2,FALSE))</f>
        <v/>
      </c>
      <c r="G231" s="327" t="s">
        <v>384</v>
      </c>
      <c r="H231" s="327" t="s">
        <v>382</v>
      </c>
      <c r="I231" s="328" t="s">
        <v>658</v>
      </c>
      <c r="J231" s="329" t="s">
        <v>417</v>
      </c>
      <c r="K231" s="329" t="str">
        <f>'26.バド（混成）'!B14</f>
        <v>男子</v>
      </c>
      <c r="L231" s="329">
        <f>'26.バド（混成）'!C14</f>
        <v>0</v>
      </c>
      <c r="M231" s="329"/>
      <c r="N231" s="330">
        <f>'26.バド（混成）'!D14</f>
        <v>0</v>
      </c>
      <c r="O231" s="329" t="str">
        <f>'26.バド（混成）'!E14</f>
        <v/>
      </c>
      <c r="P231" s="329">
        <f>'26.バド（混成）'!F14</f>
        <v>0</v>
      </c>
      <c r="Q231" s="329"/>
      <c r="R231" s="329"/>
      <c r="S231" s="331"/>
    </row>
    <row r="232" spans="1:19" x14ac:dyDescent="0.15">
      <c r="A232" s="332">
        <f t="shared" si="3"/>
        <v>140605</v>
      </c>
      <c r="B232" s="333"/>
      <c r="C232" s="333"/>
      <c r="D232" s="333">
        <v>231</v>
      </c>
      <c r="E232" s="334">
        <v>14</v>
      </c>
      <c r="F232" s="335" t="str">
        <f>IF('0.役員名簿'!$B$7="","",VLOOKUP('0.役員名簿'!$B$7,'各番号（変更不可）'!$J$2:$K$41,2,FALSE))</f>
        <v/>
      </c>
      <c r="G232" s="335" t="s">
        <v>384</v>
      </c>
      <c r="H232" s="335" t="s">
        <v>383</v>
      </c>
      <c r="I232" s="336" t="s">
        <v>658</v>
      </c>
      <c r="J232" s="337" t="s">
        <v>417</v>
      </c>
      <c r="K232" s="337" t="str">
        <f>'26.バド（混成）'!B15</f>
        <v>女子</v>
      </c>
      <c r="L232" s="337">
        <f>'26.バド（混成）'!C15</f>
        <v>0</v>
      </c>
      <c r="M232" s="337"/>
      <c r="N232" s="338">
        <f>'26.バド（混成）'!D15</f>
        <v>0</v>
      </c>
      <c r="O232" s="337" t="str">
        <f>'26.バド（混成）'!E15</f>
        <v/>
      </c>
      <c r="P232" s="337">
        <f>'26.バド（混成）'!F15</f>
        <v>0</v>
      </c>
      <c r="Q232" s="337"/>
      <c r="R232" s="337"/>
      <c r="S232" s="339"/>
    </row>
    <row r="233" spans="1:19" x14ac:dyDescent="0.15">
      <c r="A233" s="324">
        <f t="shared" si="3"/>
        <v>140606</v>
      </c>
      <c r="B233" s="325"/>
      <c r="C233" s="325"/>
      <c r="D233" s="325">
        <v>232</v>
      </c>
      <c r="E233" s="326">
        <v>14</v>
      </c>
      <c r="F233" s="327" t="str">
        <f>IF('0.役員名簿'!$B$7="","",VLOOKUP('0.役員名簿'!$B$7,'各番号（変更不可）'!$J$2:$K$41,2,FALSE))</f>
        <v/>
      </c>
      <c r="G233" s="327" t="s">
        <v>384</v>
      </c>
      <c r="H233" s="327" t="s">
        <v>384</v>
      </c>
      <c r="I233" s="328" t="s">
        <v>658</v>
      </c>
      <c r="J233" s="329" t="s">
        <v>417</v>
      </c>
      <c r="K233" s="329" t="str">
        <f>'26.バド（混成）'!B16</f>
        <v>女子</v>
      </c>
      <c r="L233" s="329">
        <f>'26.バド（混成）'!C16</f>
        <v>0</v>
      </c>
      <c r="M233" s="329"/>
      <c r="N233" s="330">
        <f>'26.バド（混成）'!D16</f>
        <v>0</v>
      </c>
      <c r="O233" s="329" t="str">
        <f>'26.バド（混成）'!E16</f>
        <v/>
      </c>
      <c r="P233" s="329">
        <f>'26.バド（混成）'!F16</f>
        <v>0</v>
      </c>
      <c r="Q233" s="329"/>
      <c r="R233" s="329"/>
      <c r="S233" s="331"/>
    </row>
    <row r="234" spans="1:19" x14ac:dyDescent="0.15">
      <c r="A234" s="332">
        <f t="shared" si="3"/>
        <v>140607</v>
      </c>
      <c r="B234" s="333"/>
      <c r="C234" s="333"/>
      <c r="D234" s="333">
        <v>233</v>
      </c>
      <c r="E234" s="334">
        <v>14</v>
      </c>
      <c r="F234" s="335" t="str">
        <f>IF('0.役員名簿'!$B$7="","",VLOOKUP('0.役員名簿'!$B$7,'各番号（変更不可）'!$J$2:$K$41,2,FALSE))</f>
        <v/>
      </c>
      <c r="G234" s="335" t="s">
        <v>384</v>
      </c>
      <c r="H234" s="335" t="s">
        <v>385</v>
      </c>
      <c r="I234" s="336" t="s">
        <v>658</v>
      </c>
      <c r="J234" s="337" t="s">
        <v>417</v>
      </c>
      <c r="K234" s="337" t="str">
        <f>'26.バド（混成）'!B17</f>
        <v>女子</v>
      </c>
      <c r="L234" s="337">
        <f>'26.バド（混成）'!C17</f>
        <v>0</v>
      </c>
      <c r="M234" s="337"/>
      <c r="N234" s="338">
        <f>'26.バド（混成）'!D17</f>
        <v>0</v>
      </c>
      <c r="O234" s="337" t="str">
        <f>'26.バド（混成）'!E17</f>
        <v/>
      </c>
      <c r="P234" s="337">
        <f>'26.バド（混成）'!F17</f>
        <v>0</v>
      </c>
      <c r="Q234" s="337"/>
      <c r="R234" s="337"/>
      <c r="S234" s="339"/>
    </row>
    <row r="235" spans="1:19" x14ac:dyDescent="0.15">
      <c r="A235" s="324">
        <f t="shared" si="3"/>
        <v>150101</v>
      </c>
      <c r="B235" s="325"/>
      <c r="C235" s="325"/>
      <c r="D235" s="325">
        <v>234</v>
      </c>
      <c r="E235" s="326">
        <v>15</v>
      </c>
      <c r="F235" s="327" t="str">
        <f>IF('0.役員名簿'!$B$7="","",VLOOKUP('0.役員名簿'!$B$7,'各番号（変更不可）'!$J$2:$K$41,2,FALSE))</f>
        <v/>
      </c>
      <c r="G235" s="327" t="s">
        <v>379</v>
      </c>
      <c r="H235" s="327" t="s">
        <v>378</v>
      </c>
      <c r="I235" s="328" t="s">
        <v>481</v>
      </c>
      <c r="J235" s="329" t="s">
        <v>425</v>
      </c>
      <c r="K235" s="329"/>
      <c r="L235" s="329">
        <f>'27.柔道（一般男子）'!C11</f>
        <v>0</v>
      </c>
      <c r="M235" s="329"/>
      <c r="N235" s="330">
        <f>'27.柔道（一般男子）'!D11</f>
        <v>0</v>
      </c>
      <c r="O235" s="329" t="str">
        <f>'27.柔道（一般男子）'!E11</f>
        <v/>
      </c>
      <c r="P235" s="329">
        <f>'27.柔道（一般男子）'!F11</f>
        <v>0</v>
      </c>
      <c r="Q235" s="329">
        <f>'27.柔道（一般男子）'!G11</f>
        <v>0</v>
      </c>
      <c r="R235" s="329">
        <f>'27.柔道（一般男子）'!H11</f>
        <v>0</v>
      </c>
      <c r="S235" s="331"/>
    </row>
    <row r="236" spans="1:19" x14ac:dyDescent="0.15">
      <c r="A236" s="332">
        <f t="shared" si="3"/>
        <v>150102</v>
      </c>
      <c r="B236" s="333"/>
      <c r="C236" s="333"/>
      <c r="D236" s="333">
        <v>235</v>
      </c>
      <c r="E236" s="334">
        <v>15</v>
      </c>
      <c r="F236" s="335" t="str">
        <f>IF('0.役員名簿'!$B$7="","",VLOOKUP('0.役員名簿'!$B$7,'各番号（変更不可）'!$J$2:$K$41,2,FALSE))</f>
        <v/>
      </c>
      <c r="G236" s="335" t="s">
        <v>379</v>
      </c>
      <c r="H236" s="335" t="s">
        <v>380</v>
      </c>
      <c r="I236" s="336" t="s">
        <v>481</v>
      </c>
      <c r="J236" s="337" t="s">
        <v>426</v>
      </c>
      <c r="K236" s="337">
        <f>'27.柔道（一般男子）'!B12</f>
        <v>0</v>
      </c>
      <c r="L236" s="337">
        <f>'27.柔道（一般男子）'!C12</f>
        <v>0</v>
      </c>
      <c r="M236" s="337"/>
      <c r="N236" s="338">
        <f>'27.柔道（一般男子）'!D12</f>
        <v>0</v>
      </c>
      <c r="O236" s="337" t="str">
        <f>'27.柔道（一般男子）'!E12</f>
        <v/>
      </c>
      <c r="P236" s="337">
        <f>'27.柔道（一般男子）'!F12</f>
        <v>0</v>
      </c>
      <c r="Q236" s="337">
        <f>'27.柔道（一般男子）'!G12</f>
        <v>0</v>
      </c>
      <c r="R236" s="337">
        <f>'27.柔道（一般男子）'!H12</f>
        <v>0</v>
      </c>
      <c r="S236" s="339"/>
    </row>
    <row r="237" spans="1:19" x14ac:dyDescent="0.15">
      <c r="A237" s="324">
        <f t="shared" si="3"/>
        <v>150103</v>
      </c>
      <c r="B237" s="325"/>
      <c r="C237" s="325"/>
      <c r="D237" s="325">
        <v>236</v>
      </c>
      <c r="E237" s="326">
        <v>15</v>
      </c>
      <c r="F237" s="327" t="str">
        <f>IF('0.役員名簿'!$B$7="","",VLOOKUP('0.役員名簿'!$B$7,'各番号（変更不可）'!$J$2:$K$41,2,FALSE))</f>
        <v/>
      </c>
      <c r="G237" s="327" t="s">
        <v>378</v>
      </c>
      <c r="H237" s="327" t="s">
        <v>381</v>
      </c>
      <c r="I237" s="328" t="s">
        <v>481</v>
      </c>
      <c r="J237" s="329" t="s">
        <v>427</v>
      </c>
      <c r="K237" s="329">
        <f>'27.柔道（一般男子）'!B13</f>
        <v>0</v>
      </c>
      <c r="L237" s="329">
        <f>'27.柔道（一般男子）'!C13</f>
        <v>0</v>
      </c>
      <c r="M237" s="329"/>
      <c r="N237" s="330">
        <f>'27.柔道（一般男子）'!D13</f>
        <v>0</v>
      </c>
      <c r="O237" s="329" t="str">
        <f>'27.柔道（一般男子）'!E13</f>
        <v/>
      </c>
      <c r="P237" s="329">
        <f>'27.柔道（一般男子）'!F13</f>
        <v>0</v>
      </c>
      <c r="Q237" s="329">
        <f>'27.柔道（一般男子）'!G13</f>
        <v>0</v>
      </c>
      <c r="R237" s="329">
        <f>'27.柔道（一般男子）'!H13</f>
        <v>0</v>
      </c>
      <c r="S237" s="331"/>
    </row>
    <row r="238" spans="1:19" x14ac:dyDescent="0.15">
      <c r="A238" s="332">
        <f t="shared" si="3"/>
        <v>150104</v>
      </c>
      <c r="B238" s="333"/>
      <c r="C238" s="333"/>
      <c r="D238" s="333">
        <v>237</v>
      </c>
      <c r="E238" s="334">
        <v>15</v>
      </c>
      <c r="F238" s="335" t="str">
        <f>IF('0.役員名簿'!$B$7="","",VLOOKUP('0.役員名簿'!$B$7,'各番号（変更不可）'!$J$2:$K$41,2,FALSE))</f>
        <v/>
      </c>
      <c r="G238" s="335" t="s">
        <v>378</v>
      </c>
      <c r="H238" s="335" t="s">
        <v>382</v>
      </c>
      <c r="I238" s="336" t="s">
        <v>481</v>
      </c>
      <c r="J238" s="337" t="s">
        <v>428</v>
      </c>
      <c r="K238" s="337">
        <f>'27.柔道（一般男子）'!B14</f>
        <v>0</v>
      </c>
      <c r="L238" s="337">
        <f>'27.柔道（一般男子）'!C14</f>
        <v>0</v>
      </c>
      <c r="M238" s="337"/>
      <c r="N238" s="338">
        <f>'27.柔道（一般男子）'!D14</f>
        <v>0</v>
      </c>
      <c r="O238" s="337" t="str">
        <f>'27.柔道（一般男子）'!E14</f>
        <v/>
      </c>
      <c r="P238" s="337">
        <f>'27.柔道（一般男子）'!F14</f>
        <v>0</v>
      </c>
      <c r="Q238" s="337">
        <f>'27.柔道（一般男子）'!G14</f>
        <v>0</v>
      </c>
      <c r="R238" s="337">
        <f>'27.柔道（一般男子）'!H14</f>
        <v>0</v>
      </c>
      <c r="S238" s="339"/>
    </row>
    <row r="239" spans="1:19" x14ac:dyDescent="0.15">
      <c r="A239" s="324">
        <f t="shared" si="3"/>
        <v>150105</v>
      </c>
      <c r="B239" s="325"/>
      <c r="C239" s="325"/>
      <c r="D239" s="325">
        <v>238</v>
      </c>
      <c r="E239" s="326">
        <v>15</v>
      </c>
      <c r="F239" s="327" t="str">
        <f>IF('0.役員名簿'!$B$7="","",VLOOKUP('0.役員名簿'!$B$7,'各番号（変更不可）'!$J$2:$K$41,2,FALSE))</f>
        <v/>
      </c>
      <c r="G239" s="327" t="s">
        <v>378</v>
      </c>
      <c r="H239" s="327" t="s">
        <v>383</v>
      </c>
      <c r="I239" s="328" t="s">
        <v>481</v>
      </c>
      <c r="J239" s="329" t="s">
        <v>429</v>
      </c>
      <c r="K239" s="329">
        <f>'27.柔道（一般男子）'!B15</f>
        <v>0</v>
      </c>
      <c r="L239" s="329">
        <f>'27.柔道（一般男子）'!C15</f>
        <v>0</v>
      </c>
      <c r="M239" s="329"/>
      <c r="N239" s="330">
        <f>'27.柔道（一般男子）'!D15</f>
        <v>0</v>
      </c>
      <c r="O239" s="329" t="str">
        <f>'27.柔道（一般男子）'!E15</f>
        <v/>
      </c>
      <c r="P239" s="329">
        <f>'27.柔道（一般男子）'!F15</f>
        <v>0</v>
      </c>
      <c r="Q239" s="329">
        <f>'27.柔道（一般男子）'!G15</f>
        <v>0</v>
      </c>
      <c r="R239" s="329">
        <f>'27.柔道（一般男子）'!H15</f>
        <v>0</v>
      </c>
      <c r="S239" s="331"/>
    </row>
    <row r="240" spans="1:19" x14ac:dyDescent="0.15">
      <c r="A240" s="332">
        <f t="shared" si="3"/>
        <v>150106</v>
      </c>
      <c r="B240" s="333"/>
      <c r="C240" s="333"/>
      <c r="D240" s="333">
        <v>239</v>
      </c>
      <c r="E240" s="334">
        <v>15</v>
      </c>
      <c r="F240" s="335" t="str">
        <f>IF('0.役員名簿'!$B$7="","",VLOOKUP('0.役員名簿'!$B$7,'各番号（変更不可）'!$J$2:$K$41,2,FALSE))</f>
        <v/>
      </c>
      <c r="G240" s="335" t="s">
        <v>378</v>
      </c>
      <c r="H240" s="335" t="s">
        <v>384</v>
      </c>
      <c r="I240" s="336" t="s">
        <v>481</v>
      </c>
      <c r="J240" s="337" t="s">
        <v>430</v>
      </c>
      <c r="K240" s="337">
        <f>'27.柔道（一般男子）'!B16</f>
        <v>0</v>
      </c>
      <c r="L240" s="337">
        <f>'27.柔道（一般男子）'!C16</f>
        <v>0</v>
      </c>
      <c r="M240" s="337"/>
      <c r="N240" s="338">
        <f>'27.柔道（一般男子）'!D16</f>
        <v>0</v>
      </c>
      <c r="O240" s="337" t="str">
        <f>'27.柔道（一般男子）'!E16</f>
        <v/>
      </c>
      <c r="P240" s="337">
        <f>'27.柔道（一般男子）'!F16</f>
        <v>0</v>
      </c>
      <c r="Q240" s="337">
        <f>'27.柔道（一般男子）'!G16</f>
        <v>0</v>
      </c>
      <c r="R240" s="337">
        <f>'27.柔道（一般男子）'!H16</f>
        <v>0</v>
      </c>
      <c r="S240" s="339"/>
    </row>
    <row r="241" spans="1:19" x14ac:dyDescent="0.15">
      <c r="A241" s="324">
        <f t="shared" si="3"/>
        <v>150201</v>
      </c>
      <c r="B241" s="325"/>
      <c r="C241" s="325"/>
      <c r="D241" s="325">
        <v>240</v>
      </c>
      <c r="E241" s="326">
        <v>15</v>
      </c>
      <c r="F241" s="327" t="str">
        <f>IF('0.役員名簿'!$B$7="","",VLOOKUP('0.役員名簿'!$B$7,'各番号（変更不可）'!$J$2:$K$41,2,FALSE))</f>
        <v/>
      </c>
      <c r="G241" s="327" t="s">
        <v>394</v>
      </c>
      <c r="H241" s="327" t="s">
        <v>378</v>
      </c>
      <c r="I241" s="328" t="s">
        <v>480</v>
      </c>
      <c r="J241" s="329" t="s">
        <v>416</v>
      </c>
      <c r="K241" s="329"/>
      <c r="L241" s="329">
        <f>'28.柔道（青年男子）'!C11</f>
        <v>0</v>
      </c>
      <c r="M241" s="329"/>
      <c r="N241" s="330">
        <f>'28.柔道（青年男子）'!D11</f>
        <v>0</v>
      </c>
      <c r="O241" s="329" t="str">
        <f>'28.柔道（青年男子）'!E11</f>
        <v/>
      </c>
      <c r="P241" s="329">
        <f>'28.柔道（青年男子）'!F11</f>
        <v>0</v>
      </c>
      <c r="Q241" s="329">
        <f>'28.柔道（青年男子）'!G11</f>
        <v>0</v>
      </c>
      <c r="R241" s="329">
        <f>'28.柔道（青年男子）'!H11</f>
        <v>0</v>
      </c>
      <c r="S241" s="329">
        <f>'28.柔道（青年男子）'!I11</f>
        <v>0</v>
      </c>
    </row>
    <row r="242" spans="1:19" x14ac:dyDescent="0.15">
      <c r="A242" s="332">
        <f t="shared" si="3"/>
        <v>150202</v>
      </c>
      <c r="B242" s="333"/>
      <c r="C242" s="333"/>
      <c r="D242" s="333">
        <v>241</v>
      </c>
      <c r="E242" s="334">
        <v>15</v>
      </c>
      <c r="F242" s="335" t="str">
        <f>IF('0.役員名簿'!$B$7="","",VLOOKUP('0.役員名簿'!$B$7,'各番号（変更不可）'!$J$2:$K$41,2,FALSE))</f>
        <v/>
      </c>
      <c r="G242" s="335" t="s">
        <v>394</v>
      </c>
      <c r="H242" s="335" t="s">
        <v>380</v>
      </c>
      <c r="I242" s="336" t="s">
        <v>480</v>
      </c>
      <c r="J242" s="337" t="s">
        <v>431</v>
      </c>
      <c r="K242" s="337"/>
      <c r="L242" s="337">
        <f>'28.柔道（青年男子）'!C12</f>
        <v>0</v>
      </c>
      <c r="M242" s="337"/>
      <c r="N242" s="338">
        <f>'28.柔道（青年男子）'!D12</f>
        <v>0</v>
      </c>
      <c r="O242" s="337" t="str">
        <f>'28.柔道（青年男子）'!E12</f>
        <v/>
      </c>
      <c r="P242" s="337">
        <f>'28.柔道（青年男子）'!F12</f>
        <v>0</v>
      </c>
      <c r="Q242" s="337">
        <f>'28.柔道（青年男子）'!G12</f>
        <v>0</v>
      </c>
      <c r="R242" s="337">
        <f>'28.柔道（青年男子）'!H12</f>
        <v>0</v>
      </c>
      <c r="S242" s="339">
        <f>'28.柔道（青年男子）'!I12</f>
        <v>0</v>
      </c>
    </row>
    <row r="243" spans="1:19" x14ac:dyDescent="0.15">
      <c r="A243" s="324">
        <f t="shared" si="3"/>
        <v>150203</v>
      </c>
      <c r="B243" s="325"/>
      <c r="C243" s="325"/>
      <c r="D243" s="325">
        <v>242</v>
      </c>
      <c r="E243" s="326">
        <v>15</v>
      </c>
      <c r="F243" s="327" t="str">
        <f>IF('0.役員名簿'!$B$7="","",VLOOKUP('0.役員名簿'!$B$7,'各番号（変更不可）'!$J$2:$K$41,2,FALSE))</f>
        <v/>
      </c>
      <c r="G243" s="327" t="s">
        <v>380</v>
      </c>
      <c r="H243" s="327" t="s">
        <v>381</v>
      </c>
      <c r="I243" s="328" t="s">
        <v>480</v>
      </c>
      <c r="J243" s="329" t="s">
        <v>432</v>
      </c>
      <c r="K243" s="329"/>
      <c r="L243" s="329">
        <f>'28.柔道（青年男子）'!C13</f>
        <v>0</v>
      </c>
      <c r="M243" s="329"/>
      <c r="N243" s="330">
        <f>'28.柔道（青年男子）'!D13</f>
        <v>0</v>
      </c>
      <c r="O243" s="329" t="str">
        <f>'28.柔道（青年男子）'!E13</f>
        <v/>
      </c>
      <c r="P243" s="329">
        <f>'28.柔道（青年男子）'!F13</f>
        <v>0</v>
      </c>
      <c r="Q243" s="329">
        <f>'28.柔道（青年男子）'!G13</f>
        <v>0</v>
      </c>
      <c r="R243" s="329">
        <f>'28.柔道（青年男子）'!H13</f>
        <v>0</v>
      </c>
      <c r="S243" s="331">
        <f>'28.柔道（青年男子）'!I13</f>
        <v>0</v>
      </c>
    </row>
    <row r="244" spans="1:19" x14ac:dyDescent="0.15">
      <c r="A244" s="332">
        <f t="shared" si="3"/>
        <v>150204</v>
      </c>
      <c r="B244" s="333"/>
      <c r="C244" s="333"/>
      <c r="D244" s="333">
        <v>243</v>
      </c>
      <c r="E244" s="334">
        <v>15</v>
      </c>
      <c r="F244" s="335" t="str">
        <f>IF('0.役員名簿'!$B$7="","",VLOOKUP('0.役員名簿'!$B$7,'各番号（変更不可）'!$J$2:$K$41,2,FALSE))</f>
        <v/>
      </c>
      <c r="G244" s="335" t="s">
        <v>380</v>
      </c>
      <c r="H244" s="335" t="s">
        <v>382</v>
      </c>
      <c r="I244" s="336" t="s">
        <v>480</v>
      </c>
      <c r="J244" s="337" t="s">
        <v>433</v>
      </c>
      <c r="K244" s="337"/>
      <c r="L244" s="337">
        <f>'28.柔道（青年男子）'!C14</f>
        <v>0</v>
      </c>
      <c r="M244" s="337"/>
      <c r="N244" s="338">
        <f>'28.柔道（青年男子）'!D14</f>
        <v>0</v>
      </c>
      <c r="O244" s="337" t="str">
        <f>'28.柔道（青年男子）'!E14</f>
        <v/>
      </c>
      <c r="P244" s="337">
        <f>'28.柔道（青年男子）'!F14</f>
        <v>0</v>
      </c>
      <c r="Q244" s="337">
        <f>'28.柔道（青年男子）'!G14</f>
        <v>0</v>
      </c>
      <c r="R244" s="337">
        <f>'28.柔道（青年男子）'!H14</f>
        <v>0</v>
      </c>
      <c r="S244" s="339">
        <f>'28.柔道（青年男子）'!I14</f>
        <v>0</v>
      </c>
    </row>
    <row r="245" spans="1:19" x14ac:dyDescent="0.15">
      <c r="A245" s="324">
        <f t="shared" si="3"/>
        <v>150205</v>
      </c>
      <c r="B245" s="325"/>
      <c r="C245" s="325"/>
      <c r="D245" s="325">
        <v>244</v>
      </c>
      <c r="E245" s="326">
        <v>15</v>
      </c>
      <c r="F245" s="327" t="str">
        <f>IF('0.役員名簿'!$B$7="","",VLOOKUP('0.役員名簿'!$B$7,'各番号（変更不可）'!$J$2:$K$41,2,FALSE))</f>
        <v/>
      </c>
      <c r="G245" s="327" t="s">
        <v>380</v>
      </c>
      <c r="H245" s="327" t="s">
        <v>383</v>
      </c>
      <c r="I245" s="328" t="s">
        <v>480</v>
      </c>
      <c r="J245" s="329" t="s">
        <v>434</v>
      </c>
      <c r="K245" s="329"/>
      <c r="L245" s="329">
        <f>'28.柔道（青年男子）'!C15</f>
        <v>0</v>
      </c>
      <c r="M245" s="329"/>
      <c r="N245" s="330">
        <f>'28.柔道（青年男子）'!D15</f>
        <v>0</v>
      </c>
      <c r="O245" s="329" t="str">
        <f>'28.柔道（青年男子）'!E15</f>
        <v/>
      </c>
      <c r="P245" s="329">
        <f>'28.柔道（青年男子）'!F15</f>
        <v>0</v>
      </c>
      <c r="Q245" s="329">
        <f>'28.柔道（青年男子）'!G15</f>
        <v>0</v>
      </c>
      <c r="R245" s="329">
        <f>'28.柔道（青年男子）'!H15</f>
        <v>0</v>
      </c>
      <c r="S245" s="331">
        <f>'28.柔道（青年男子）'!I15</f>
        <v>0</v>
      </c>
    </row>
    <row r="246" spans="1:19" x14ac:dyDescent="0.15">
      <c r="A246" s="332">
        <f t="shared" si="3"/>
        <v>150206</v>
      </c>
      <c r="B246" s="333"/>
      <c r="C246" s="333"/>
      <c r="D246" s="333">
        <v>245</v>
      </c>
      <c r="E246" s="334">
        <v>15</v>
      </c>
      <c r="F246" s="335" t="str">
        <f>IF('0.役員名簿'!$B$7="","",VLOOKUP('0.役員名簿'!$B$7,'各番号（変更不可）'!$J$2:$K$41,2,FALSE))</f>
        <v/>
      </c>
      <c r="G246" s="335" t="s">
        <v>380</v>
      </c>
      <c r="H246" s="335" t="s">
        <v>384</v>
      </c>
      <c r="I246" s="336" t="s">
        <v>480</v>
      </c>
      <c r="J246" s="337" t="s">
        <v>435</v>
      </c>
      <c r="K246" s="337"/>
      <c r="L246" s="337">
        <f>'28.柔道（青年男子）'!C16</f>
        <v>0</v>
      </c>
      <c r="M246" s="337"/>
      <c r="N246" s="338">
        <f>'28.柔道（青年男子）'!D16</f>
        <v>0</v>
      </c>
      <c r="O246" s="337" t="str">
        <f>'28.柔道（青年男子）'!E16</f>
        <v/>
      </c>
      <c r="P246" s="337">
        <f>'28.柔道（青年男子）'!F16</f>
        <v>0</v>
      </c>
      <c r="Q246" s="337">
        <f>'28.柔道（青年男子）'!G16</f>
        <v>0</v>
      </c>
      <c r="R246" s="337">
        <f>'28.柔道（青年男子）'!H16</f>
        <v>0</v>
      </c>
      <c r="S246" s="339">
        <f>'28.柔道（青年男子）'!I16</f>
        <v>0</v>
      </c>
    </row>
    <row r="247" spans="1:19" x14ac:dyDescent="0.15">
      <c r="A247" s="324">
        <f t="shared" si="3"/>
        <v>160101</v>
      </c>
      <c r="B247" s="325"/>
      <c r="C247" s="325"/>
      <c r="D247" s="325">
        <v>246</v>
      </c>
      <c r="E247" s="326">
        <v>16</v>
      </c>
      <c r="F247" s="327" t="str">
        <f>IF('0.役員名簿'!$B$7="","",VLOOKUP('0.役員名簿'!$B$7,'各番号（変更不可）'!$J$2:$K$41,2,FALSE))</f>
        <v/>
      </c>
      <c r="G247" s="327" t="s">
        <v>379</v>
      </c>
      <c r="H247" s="327" t="s">
        <v>378</v>
      </c>
      <c r="I247" s="328" t="s">
        <v>645</v>
      </c>
      <c r="J247" s="329" t="s">
        <v>660</v>
      </c>
      <c r="K247" s="329"/>
      <c r="L247" s="329">
        <f>'29.剣道（一般男子） '!C11</f>
        <v>0</v>
      </c>
      <c r="M247" s="329"/>
      <c r="N247" s="330">
        <f>'29.剣道（一般男子） '!D11</f>
        <v>0</v>
      </c>
      <c r="O247" s="329" t="str">
        <f>'29.剣道（一般男子） '!E11</f>
        <v/>
      </c>
      <c r="P247" s="329">
        <f>'29.剣道（一般男子） '!F11</f>
        <v>0</v>
      </c>
      <c r="Q247" s="329"/>
      <c r="R247" s="329"/>
      <c r="S247" s="331"/>
    </row>
    <row r="248" spans="1:19" x14ac:dyDescent="0.15">
      <c r="A248" s="332">
        <f t="shared" si="3"/>
        <v>160102</v>
      </c>
      <c r="B248" s="333"/>
      <c r="C248" s="333"/>
      <c r="D248" s="333">
        <v>247</v>
      </c>
      <c r="E248" s="334">
        <v>16</v>
      </c>
      <c r="F248" s="335" t="str">
        <f>IF('0.役員名簿'!$B$7="","",VLOOKUP('0.役員名簿'!$B$7,'各番号（変更不可）'!$J$2:$K$41,2,FALSE))</f>
        <v/>
      </c>
      <c r="G248" s="335" t="s">
        <v>379</v>
      </c>
      <c r="H248" s="335" t="s">
        <v>380</v>
      </c>
      <c r="I248" s="336" t="s">
        <v>645</v>
      </c>
      <c r="J248" s="337" t="s">
        <v>426</v>
      </c>
      <c r="K248" s="337" t="str">
        <f>'29.剣道（一般男子） '!B12</f>
        <v>25歳以下</v>
      </c>
      <c r="L248" s="337">
        <f>'29.剣道（一般男子） '!C12</f>
        <v>0</v>
      </c>
      <c r="M248" s="337"/>
      <c r="N248" s="338">
        <f>'29.剣道（一般男子） '!D12</f>
        <v>0</v>
      </c>
      <c r="O248" s="337" t="str">
        <f>'29.剣道（一般男子） '!E12</f>
        <v/>
      </c>
      <c r="P248" s="337">
        <f>'29.剣道（一般男子） '!F12</f>
        <v>0</v>
      </c>
      <c r="Q248" s="337"/>
      <c r="R248" s="337"/>
      <c r="S248" s="339"/>
    </row>
    <row r="249" spans="1:19" x14ac:dyDescent="0.15">
      <c r="A249" s="324">
        <f t="shared" si="3"/>
        <v>160103</v>
      </c>
      <c r="B249" s="325"/>
      <c r="C249" s="325"/>
      <c r="D249" s="325">
        <v>248</v>
      </c>
      <c r="E249" s="326">
        <v>16</v>
      </c>
      <c r="F249" s="327" t="str">
        <f>IF('0.役員名簿'!$B$7="","",VLOOKUP('0.役員名簿'!$B$7,'各番号（変更不可）'!$J$2:$K$41,2,FALSE))</f>
        <v/>
      </c>
      <c r="G249" s="327" t="s">
        <v>378</v>
      </c>
      <c r="H249" s="327" t="s">
        <v>381</v>
      </c>
      <c r="I249" s="328" t="s">
        <v>645</v>
      </c>
      <c r="J249" s="329" t="s">
        <v>436</v>
      </c>
      <c r="K249" s="329" t="str">
        <f>'29.剣道（一般男子） '!B13</f>
        <v>26歳以上
35歳以下</v>
      </c>
      <c r="L249" s="329">
        <f>'29.剣道（一般男子） '!C13</f>
        <v>0</v>
      </c>
      <c r="M249" s="329"/>
      <c r="N249" s="330">
        <f>'29.剣道（一般男子） '!D13</f>
        <v>0</v>
      </c>
      <c r="O249" s="329" t="str">
        <f>'29.剣道（一般男子） '!E13</f>
        <v/>
      </c>
      <c r="P249" s="329">
        <f>'29.剣道（一般男子） '!F13</f>
        <v>0</v>
      </c>
      <c r="Q249" s="329"/>
      <c r="R249" s="329"/>
      <c r="S249" s="331"/>
    </row>
    <row r="250" spans="1:19" x14ac:dyDescent="0.15">
      <c r="A250" s="332">
        <f t="shared" si="3"/>
        <v>160104</v>
      </c>
      <c r="B250" s="333"/>
      <c r="C250" s="333"/>
      <c r="D250" s="333">
        <v>249</v>
      </c>
      <c r="E250" s="334">
        <v>16</v>
      </c>
      <c r="F250" s="335" t="str">
        <f>IF('0.役員名簿'!$B$7="","",VLOOKUP('0.役員名簿'!$B$7,'各番号（変更不可）'!$J$2:$K$41,2,FALSE))</f>
        <v/>
      </c>
      <c r="G250" s="335" t="s">
        <v>378</v>
      </c>
      <c r="H250" s="335" t="s">
        <v>382</v>
      </c>
      <c r="I250" s="336" t="s">
        <v>645</v>
      </c>
      <c r="J250" s="337" t="s">
        <v>428</v>
      </c>
      <c r="K250" s="337" t="str">
        <f>'29.剣道（一般男子） '!B14</f>
        <v>36歳以上
45歳以下</v>
      </c>
      <c r="L250" s="337">
        <f>'29.剣道（一般男子） '!C14</f>
        <v>0</v>
      </c>
      <c r="M250" s="337"/>
      <c r="N250" s="338">
        <f>'29.剣道（一般男子） '!D14</f>
        <v>0</v>
      </c>
      <c r="O250" s="337" t="str">
        <f>'29.剣道（一般男子） '!E14</f>
        <v/>
      </c>
      <c r="P250" s="337">
        <f>'29.剣道（一般男子） '!F14</f>
        <v>0</v>
      </c>
      <c r="Q250" s="337"/>
      <c r="R250" s="337"/>
      <c r="S250" s="339"/>
    </row>
    <row r="251" spans="1:19" x14ac:dyDescent="0.15">
      <c r="A251" s="324">
        <f t="shared" si="3"/>
        <v>160105</v>
      </c>
      <c r="B251" s="325"/>
      <c r="C251" s="325"/>
      <c r="D251" s="325">
        <v>250</v>
      </c>
      <c r="E251" s="326">
        <v>16</v>
      </c>
      <c r="F251" s="327" t="str">
        <f>IF('0.役員名簿'!$B$7="","",VLOOKUP('0.役員名簿'!$B$7,'各番号（変更不可）'!$J$2:$K$41,2,FALSE))</f>
        <v/>
      </c>
      <c r="G251" s="327" t="s">
        <v>378</v>
      </c>
      <c r="H251" s="327" t="s">
        <v>383</v>
      </c>
      <c r="I251" s="328" t="s">
        <v>645</v>
      </c>
      <c r="J251" s="329" t="s">
        <v>429</v>
      </c>
      <c r="K251" s="329" t="str">
        <f>'29.剣道（一般男子） '!B15</f>
        <v>46歳以上
54歳以下</v>
      </c>
      <c r="L251" s="329">
        <f>'29.剣道（一般男子） '!C15</f>
        <v>0</v>
      </c>
      <c r="M251" s="329"/>
      <c r="N251" s="330">
        <f>'29.剣道（一般男子） '!D15</f>
        <v>0</v>
      </c>
      <c r="O251" s="329" t="str">
        <f>'29.剣道（一般男子） '!E15</f>
        <v/>
      </c>
      <c r="P251" s="329">
        <f>'29.剣道（一般男子） '!F15</f>
        <v>0</v>
      </c>
      <c r="Q251" s="329"/>
      <c r="R251" s="329"/>
      <c r="S251" s="331"/>
    </row>
    <row r="252" spans="1:19" x14ac:dyDescent="0.15">
      <c r="A252" s="332">
        <f t="shared" si="3"/>
        <v>160106</v>
      </c>
      <c r="B252" s="333"/>
      <c r="C252" s="333"/>
      <c r="D252" s="333">
        <v>251</v>
      </c>
      <c r="E252" s="334">
        <v>16</v>
      </c>
      <c r="F252" s="335" t="str">
        <f>IF('0.役員名簿'!$B$7="","",VLOOKUP('0.役員名簿'!$B$7,'各番号（変更不可）'!$J$2:$K$41,2,FALSE))</f>
        <v/>
      </c>
      <c r="G252" s="335" t="s">
        <v>378</v>
      </c>
      <c r="H252" s="335" t="s">
        <v>384</v>
      </c>
      <c r="I252" s="336" t="s">
        <v>645</v>
      </c>
      <c r="J252" s="337" t="s">
        <v>430</v>
      </c>
      <c r="K252" s="337" t="str">
        <f>'29.剣道（一般男子） '!B16</f>
        <v>55歳以上</v>
      </c>
      <c r="L252" s="337">
        <f>'29.剣道（一般男子） '!C16</f>
        <v>0</v>
      </c>
      <c r="M252" s="337"/>
      <c r="N252" s="338">
        <f>'29.剣道（一般男子） '!D16</f>
        <v>0</v>
      </c>
      <c r="O252" s="337" t="str">
        <f>'29.剣道（一般男子） '!E16</f>
        <v/>
      </c>
      <c r="P252" s="337">
        <f>'29.剣道（一般男子） '!F16</f>
        <v>0</v>
      </c>
      <c r="Q252" s="337"/>
      <c r="R252" s="337"/>
      <c r="S252" s="339"/>
    </row>
    <row r="253" spans="1:19" x14ac:dyDescent="0.15">
      <c r="A253" s="324">
        <f t="shared" si="3"/>
        <v>160201</v>
      </c>
      <c r="B253" s="325"/>
      <c r="C253" s="325"/>
      <c r="D253" s="325">
        <v>252</v>
      </c>
      <c r="E253" s="326">
        <v>16</v>
      </c>
      <c r="F253" s="327" t="str">
        <f>IF('0.役員名簿'!$B$7="","",VLOOKUP('0.役員名簿'!$B$7,'各番号（変更不可）'!$J$2:$K$41,2,FALSE))</f>
        <v/>
      </c>
      <c r="G253" s="327" t="s">
        <v>394</v>
      </c>
      <c r="H253" s="327" t="s">
        <v>378</v>
      </c>
      <c r="I253" s="328" t="s">
        <v>646</v>
      </c>
      <c r="J253" s="329" t="s">
        <v>416</v>
      </c>
      <c r="K253" s="329"/>
      <c r="L253" s="329">
        <f>'30.剣道（一般女子）'!C11</f>
        <v>0</v>
      </c>
      <c r="M253" s="329"/>
      <c r="N253" s="330">
        <f>'30.剣道（一般女子）'!D11</f>
        <v>0</v>
      </c>
      <c r="O253" s="329" t="str">
        <f>'30.剣道（一般女子）'!E11</f>
        <v/>
      </c>
      <c r="P253" s="329">
        <f>'30.剣道（一般女子）'!F11</f>
        <v>0</v>
      </c>
      <c r="Q253" s="329"/>
      <c r="R253" s="329"/>
      <c r="S253" s="331"/>
    </row>
    <row r="254" spans="1:19" x14ac:dyDescent="0.15">
      <c r="A254" s="332">
        <f t="shared" si="3"/>
        <v>160202</v>
      </c>
      <c r="B254" s="333"/>
      <c r="C254" s="333"/>
      <c r="D254" s="333">
        <v>253</v>
      </c>
      <c r="E254" s="334">
        <v>16</v>
      </c>
      <c r="F254" s="335" t="str">
        <f>IF('0.役員名簿'!$B$7="","",VLOOKUP('0.役員名簿'!$B$7,'各番号（変更不可）'!$J$2:$K$41,2,FALSE))</f>
        <v/>
      </c>
      <c r="G254" s="335" t="s">
        <v>394</v>
      </c>
      <c r="H254" s="335" t="s">
        <v>380</v>
      </c>
      <c r="I254" s="336" t="s">
        <v>646</v>
      </c>
      <c r="J254" s="337" t="s">
        <v>437</v>
      </c>
      <c r="K254" s="337"/>
      <c r="L254" s="337">
        <f>'30.剣道（一般女子）'!C12</f>
        <v>0</v>
      </c>
      <c r="M254" s="337"/>
      <c r="N254" s="338">
        <f>'30.剣道（一般女子）'!D12</f>
        <v>0</v>
      </c>
      <c r="O254" s="337" t="str">
        <f>'30.剣道（一般女子）'!E12</f>
        <v/>
      </c>
      <c r="P254" s="337">
        <f>'30.剣道（一般女子）'!F12</f>
        <v>0</v>
      </c>
      <c r="Q254" s="337"/>
      <c r="R254" s="337"/>
      <c r="S254" s="339"/>
    </row>
    <row r="255" spans="1:19" x14ac:dyDescent="0.15">
      <c r="A255" s="324">
        <f t="shared" si="3"/>
        <v>160203</v>
      </c>
      <c r="B255" s="325"/>
      <c r="C255" s="325"/>
      <c r="D255" s="325">
        <v>254</v>
      </c>
      <c r="E255" s="326">
        <v>16</v>
      </c>
      <c r="F255" s="327" t="str">
        <f>IF('0.役員名簿'!$B$7="","",VLOOKUP('0.役員名簿'!$B$7,'各番号（変更不可）'!$J$2:$K$41,2,FALSE))</f>
        <v/>
      </c>
      <c r="G255" s="327" t="s">
        <v>380</v>
      </c>
      <c r="H255" s="327" t="s">
        <v>381</v>
      </c>
      <c r="I255" s="328" t="s">
        <v>646</v>
      </c>
      <c r="J255" s="329" t="s">
        <v>438</v>
      </c>
      <c r="K255" s="329"/>
      <c r="L255" s="329">
        <f>'30.剣道（一般女子）'!C13</f>
        <v>0</v>
      </c>
      <c r="M255" s="329"/>
      <c r="N255" s="330">
        <f>'30.剣道（一般女子）'!D13</f>
        <v>0</v>
      </c>
      <c r="O255" s="329" t="str">
        <f>'30.剣道（一般女子）'!E13</f>
        <v/>
      </c>
      <c r="P255" s="329">
        <f>'30.剣道（一般女子）'!F13</f>
        <v>0</v>
      </c>
      <c r="Q255" s="329"/>
      <c r="R255" s="329"/>
      <c r="S255" s="331"/>
    </row>
    <row r="256" spans="1:19" x14ac:dyDescent="0.15">
      <c r="A256" s="332">
        <f t="shared" si="3"/>
        <v>160204</v>
      </c>
      <c r="B256" s="333"/>
      <c r="C256" s="333"/>
      <c r="D256" s="333">
        <v>255</v>
      </c>
      <c r="E256" s="334">
        <v>16</v>
      </c>
      <c r="F256" s="335" t="str">
        <f>IF('0.役員名簿'!$B$7="","",VLOOKUP('0.役員名簿'!$B$7,'各番号（変更不可）'!$J$2:$K$41,2,FALSE))</f>
        <v/>
      </c>
      <c r="G256" s="335" t="s">
        <v>380</v>
      </c>
      <c r="H256" s="335" t="s">
        <v>382</v>
      </c>
      <c r="I256" s="336" t="s">
        <v>646</v>
      </c>
      <c r="J256" s="337" t="s">
        <v>439</v>
      </c>
      <c r="K256" s="337"/>
      <c r="L256" s="337">
        <f>'30.剣道（一般女子）'!C14</f>
        <v>0</v>
      </c>
      <c r="M256" s="337"/>
      <c r="N256" s="338">
        <f>'30.剣道（一般女子）'!D14</f>
        <v>0</v>
      </c>
      <c r="O256" s="337" t="str">
        <f>'30.剣道（一般女子）'!E14</f>
        <v/>
      </c>
      <c r="P256" s="337">
        <f>'30.剣道（一般女子）'!F14</f>
        <v>0</v>
      </c>
      <c r="Q256" s="337"/>
      <c r="R256" s="337"/>
      <c r="S256" s="339"/>
    </row>
    <row r="257" spans="1:19" x14ac:dyDescent="0.15">
      <c r="A257" s="324">
        <f t="shared" si="3"/>
        <v>160301</v>
      </c>
      <c r="B257" s="325"/>
      <c r="C257" s="325"/>
      <c r="D257" s="325">
        <v>256</v>
      </c>
      <c r="E257" s="326">
        <v>16</v>
      </c>
      <c r="F257" s="327" t="str">
        <f>IF('0.役員名簿'!$B$7="","",VLOOKUP('0.役員名簿'!$B$7,'各番号（変更不可）'!$J$2:$K$41,2,FALSE))</f>
        <v/>
      </c>
      <c r="G257" s="327" t="s">
        <v>395</v>
      </c>
      <c r="H257" s="327" t="s">
        <v>378</v>
      </c>
      <c r="I257" s="328" t="s">
        <v>647</v>
      </c>
      <c r="J257" s="329" t="s">
        <v>416</v>
      </c>
      <c r="K257" s="329"/>
      <c r="L257" s="329">
        <f>'31.剣道（青年男子）'!C11</f>
        <v>0</v>
      </c>
      <c r="M257" s="329"/>
      <c r="N257" s="330">
        <f>'31.剣道（青年男子）'!D11</f>
        <v>0</v>
      </c>
      <c r="O257" s="329" t="str">
        <f>'31.剣道（青年男子）'!E11</f>
        <v/>
      </c>
      <c r="P257" s="329">
        <f>'31.剣道（青年男子）'!F11</f>
        <v>0</v>
      </c>
      <c r="Q257" s="329">
        <f>'31.剣道（青年男子）'!G11</f>
        <v>0</v>
      </c>
      <c r="R257" s="329"/>
      <c r="S257" s="331"/>
    </row>
    <row r="258" spans="1:19" x14ac:dyDescent="0.15">
      <c r="A258" s="332">
        <f t="shared" ref="A258:A321" si="4">VALUE(E258&amp;F258&amp;G258&amp;H258)</f>
        <v>160302</v>
      </c>
      <c r="B258" s="333"/>
      <c r="C258" s="333"/>
      <c r="D258" s="333">
        <v>257</v>
      </c>
      <c r="E258" s="334">
        <v>16</v>
      </c>
      <c r="F258" s="335" t="str">
        <f>IF('0.役員名簿'!$B$7="","",VLOOKUP('0.役員名簿'!$B$7,'各番号（変更不可）'!$J$2:$K$41,2,FALSE))</f>
        <v/>
      </c>
      <c r="G258" s="335" t="s">
        <v>395</v>
      </c>
      <c r="H258" s="335" t="s">
        <v>380</v>
      </c>
      <c r="I258" s="336" t="s">
        <v>647</v>
      </c>
      <c r="J258" s="337" t="s">
        <v>437</v>
      </c>
      <c r="K258" s="337"/>
      <c r="L258" s="337">
        <f>'31.剣道（青年男子）'!C12</f>
        <v>0</v>
      </c>
      <c r="M258" s="337"/>
      <c r="N258" s="338">
        <f>'31.剣道（青年男子）'!D12</f>
        <v>0</v>
      </c>
      <c r="O258" s="337" t="str">
        <f>'31.剣道（青年男子）'!E12</f>
        <v/>
      </c>
      <c r="P258" s="337">
        <f>'31.剣道（青年男子）'!F12</f>
        <v>0</v>
      </c>
      <c r="Q258" s="337">
        <f>'31.剣道（青年男子）'!G12</f>
        <v>0</v>
      </c>
      <c r="R258" s="337"/>
      <c r="S258" s="339"/>
    </row>
    <row r="259" spans="1:19" x14ac:dyDescent="0.15">
      <c r="A259" s="324">
        <f t="shared" si="4"/>
        <v>160303</v>
      </c>
      <c r="B259" s="325"/>
      <c r="C259" s="325"/>
      <c r="D259" s="325">
        <v>258</v>
      </c>
      <c r="E259" s="326">
        <v>16</v>
      </c>
      <c r="F259" s="327" t="str">
        <f>IF('0.役員名簿'!$B$7="","",VLOOKUP('0.役員名簿'!$B$7,'各番号（変更不可）'!$J$2:$K$41,2,FALSE))</f>
        <v/>
      </c>
      <c r="G259" s="327" t="s">
        <v>381</v>
      </c>
      <c r="H259" s="327" t="s">
        <v>381</v>
      </c>
      <c r="I259" s="328" t="s">
        <v>647</v>
      </c>
      <c r="J259" s="329" t="s">
        <v>440</v>
      </c>
      <c r="K259" s="329"/>
      <c r="L259" s="329">
        <f>'31.剣道（青年男子）'!C13</f>
        <v>0</v>
      </c>
      <c r="M259" s="329"/>
      <c r="N259" s="330">
        <f>'31.剣道（青年男子）'!D13</f>
        <v>0</v>
      </c>
      <c r="O259" s="329" t="str">
        <f>'31.剣道（青年男子）'!E13</f>
        <v/>
      </c>
      <c r="P259" s="329">
        <f>'31.剣道（青年男子）'!F13</f>
        <v>0</v>
      </c>
      <c r="Q259" s="329">
        <f>'31.剣道（青年男子）'!G13</f>
        <v>0</v>
      </c>
      <c r="R259" s="329"/>
      <c r="S259" s="331"/>
    </row>
    <row r="260" spans="1:19" x14ac:dyDescent="0.15">
      <c r="A260" s="332">
        <f t="shared" si="4"/>
        <v>160304</v>
      </c>
      <c r="B260" s="333"/>
      <c r="C260" s="333"/>
      <c r="D260" s="333">
        <v>259</v>
      </c>
      <c r="E260" s="334">
        <v>16</v>
      </c>
      <c r="F260" s="335" t="str">
        <f>IF('0.役員名簿'!$B$7="","",VLOOKUP('0.役員名簿'!$B$7,'各番号（変更不可）'!$J$2:$K$41,2,FALSE))</f>
        <v/>
      </c>
      <c r="G260" s="335" t="s">
        <v>381</v>
      </c>
      <c r="H260" s="335" t="s">
        <v>382</v>
      </c>
      <c r="I260" s="336" t="s">
        <v>647</v>
      </c>
      <c r="J260" s="337" t="s">
        <v>438</v>
      </c>
      <c r="K260" s="337"/>
      <c r="L260" s="337">
        <f>'31.剣道（青年男子）'!C14</f>
        <v>0</v>
      </c>
      <c r="M260" s="337"/>
      <c r="N260" s="338">
        <f>'31.剣道（青年男子）'!D14</f>
        <v>0</v>
      </c>
      <c r="O260" s="337" t="str">
        <f>'31.剣道（青年男子）'!E14</f>
        <v/>
      </c>
      <c r="P260" s="337">
        <f>'31.剣道（青年男子）'!F14</f>
        <v>0</v>
      </c>
      <c r="Q260" s="337">
        <f>'31.剣道（青年男子）'!G14</f>
        <v>0</v>
      </c>
      <c r="R260" s="337"/>
      <c r="S260" s="339"/>
    </row>
    <row r="261" spans="1:19" x14ac:dyDescent="0.15">
      <c r="A261" s="324">
        <f t="shared" si="4"/>
        <v>160305</v>
      </c>
      <c r="B261" s="325"/>
      <c r="C261" s="325"/>
      <c r="D261" s="325">
        <v>260</v>
      </c>
      <c r="E261" s="326">
        <v>16</v>
      </c>
      <c r="F261" s="327" t="str">
        <f>IF('0.役員名簿'!$B$7="","",VLOOKUP('0.役員名簿'!$B$7,'各番号（変更不可）'!$J$2:$K$41,2,FALSE))</f>
        <v/>
      </c>
      <c r="G261" s="327" t="s">
        <v>381</v>
      </c>
      <c r="H261" s="327" t="s">
        <v>383</v>
      </c>
      <c r="I261" s="328" t="s">
        <v>647</v>
      </c>
      <c r="J261" s="329" t="s">
        <v>441</v>
      </c>
      <c r="K261" s="329"/>
      <c r="L261" s="329">
        <f>'31.剣道（青年男子）'!C15</f>
        <v>0</v>
      </c>
      <c r="M261" s="329"/>
      <c r="N261" s="330">
        <f>'31.剣道（青年男子）'!D15</f>
        <v>0</v>
      </c>
      <c r="O261" s="329" t="str">
        <f>'31.剣道（青年男子）'!E15</f>
        <v/>
      </c>
      <c r="P261" s="329">
        <f>'31.剣道（青年男子）'!F15</f>
        <v>0</v>
      </c>
      <c r="Q261" s="329">
        <f>'31.剣道（青年男子）'!G15</f>
        <v>0</v>
      </c>
      <c r="R261" s="329"/>
      <c r="S261" s="331"/>
    </row>
    <row r="262" spans="1:19" x14ac:dyDescent="0.15">
      <c r="A262" s="332">
        <f t="shared" si="4"/>
        <v>160306</v>
      </c>
      <c r="B262" s="333"/>
      <c r="C262" s="333"/>
      <c r="D262" s="333">
        <v>261</v>
      </c>
      <c r="E262" s="334">
        <v>16</v>
      </c>
      <c r="F262" s="335" t="str">
        <f>IF('0.役員名簿'!$B$7="","",VLOOKUP('0.役員名簿'!$B$7,'各番号（変更不可）'!$J$2:$K$41,2,FALSE))</f>
        <v/>
      </c>
      <c r="G262" s="335" t="s">
        <v>381</v>
      </c>
      <c r="H262" s="335" t="s">
        <v>384</v>
      </c>
      <c r="I262" s="336" t="s">
        <v>647</v>
      </c>
      <c r="J262" s="337" t="s">
        <v>442</v>
      </c>
      <c r="K262" s="337"/>
      <c r="L262" s="337">
        <f>'31.剣道（青年男子）'!C16</f>
        <v>0</v>
      </c>
      <c r="M262" s="337"/>
      <c r="N262" s="338">
        <f>'31.剣道（青年男子）'!D16</f>
        <v>0</v>
      </c>
      <c r="O262" s="337" t="str">
        <f>'31.剣道（青年男子）'!E16</f>
        <v/>
      </c>
      <c r="P262" s="337">
        <f>'31.剣道（青年男子）'!F16</f>
        <v>0</v>
      </c>
      <c r="Q262" s="337">
        <f>'31.剣道（青年男子）'!G16</f>
        <v>0</v>
      </c>
      <c r="R262" s="337"/>
      <c r="S262" s="339"/>
    </row>
    <row r="263" spans="1:19" x14ac:dyDescent="0.15">
      <c r="A263" s="324">
        <f t="shared" si="4"/>
        <v>160401</v>
      </c>
      <c r="B263" s="325"/>
      <c r="C263" s="325"/>
      <c r="D263" s="325">
        <v>262</v>
      </c>
      <c r="E263" s="326">
        <v>16</v>
      </c>
      <c r="F263" s="327" t="str">
        <f>IF('0.役員名簿'!$B$7="","",VLOOKUP('0.役員名簿'!$B$7,'各番号（変更不可）'!$J$2:$K$41,2,FALSE))</f>
        <v/>
      </c>
      <c r="G263" s="327" t="s">
        <v>396</v>
      </c>
      <c r="H263" s="327" t="s">
        <v>378</v>
      </c>
      <c r="I263" s="328" t="s">
        <v>648</v>
      </c>
      <c r="J263" s="329" t="s">
        <v>416</v>
      </c>
      <c r="K263" s="329"/>
      <c r="L263" s="329">
        <f>'32.剣道（青年女子）'!C11</f>
        <v>0</v>
      </c>
      <c r="M263" s="329"/>
      <c r="N263" s="330">
        <f>'32.剣道（青年女子）'!D11</f>
        <v>0</v>
      </c>
      <c r="O263" s="329" t="str">
        <f>'32.剣道（青年女子）'!E11</f>
        <v/>
      </c>
      <c r="P263" s="329">
        <f>'32.剣道（青年女子）'!F11</f>
        <v>0</v>
      </c>
      <c r="Q263" s="329">
        <f>'32.剣道（青年女子）'!G11</f>
        <v>0</v>
      </c>
      <c r="R263" s="329"/>
      <c r="S263" s="331"/>
    </row>
    <row r="264" spans="1:19" x14ac:dyDescent="0.15">
      <c r="A264" s="332">
        <f t="shared" si="4"/>
        <v>160402</v>
      </c>
      <c r="B264" s="333"/>
      <c r="C264" s="333"/>
      <c r="D264" s="333">
        <v>263</v>
      </c>
      <c r="E264" s="334">
        <v>16</v>
      </c>
      <c r="F264" s="335" t="str">
        <f>IF('0.役員名簿'!$B$7="","",VLOOKUP('0.役員名簿'!$B$7,'各番号（変更不可）'!$J$2:$K$41,2,FALSE))</f>
        <v/>
      </c>
      <c r="G264" s="335" t="s">
        <v>396</v>
      </c>
      <c r="H264" s="335" t="s">
        <v>380</v>
      </c>
      <c r="I264" s="336" t="s">
        <v>648</v>
      </c>
      <c r="J264" s="337" t="s">
        <v>437</v>
      </c>
      <c r="K264" s="337"/>
      <c r="L264" s="337">
        <f>'32.剣道（青年女子）'!C12</f>
        <v>0</v>
      </c>
      <c r="M264" s="337"/>
      <c r="N264" s="338">
        <f>'32.剣道（青年女子）'!D12</f>
        <v>0</v>
      </c>
      <c r="O264" s="337" t="str">
        <f>'32.剣道（青年女子）'!E12</f>
        <v/>
      </c>
      <c r="P264" s="337">
        <f>'32.剣道（青年女子）'!F12</f>
        <v>0</v>
      </c>
      <c r="Q264" s="337">
        <f>'32.剣道（青年女子）'!G12</f>
        <v>0</v>
      </c>
      <c r="R264" s="337"/>
      <c r="S264" s="339"/>
    </row>
    <row r="265" spans="1:19" x14ac:dyDescent="0.15">
      <c r="A265" s="324">
        <f t="shared" si="4"/>
        <v>160403</v>
      </c>
      <c r="B265" s="325"/>
      <c r="C265" s="325"/>
      <c r="D265" s="325">
        <v>264</v>
      </c>
      <c r="E265" s="326">
        <v>16</v>
      </c>
      <c r="F265" s="327" t="str">
        <f>IF('0.役員名簿'!$B$7="","",VLOOKUP('0.役員名簿'!$B$7,'各番号（変更不可）'!$J$2:$K$41,2,FALSE))</f>
        <v/>
      </c>
      <c r="G265" s="327" t="s">
        <v>382</v>
      </c>
      <c r="H265" s="327" t="s">
        <v>381</v>
      </c>
      <c r="I265" s="328" t="s">
        <v>648</v>
      </c>
      <c r="J265" s="329" t="s">
        <v>438</v>
      </c>
      <c r="K265" s="329"/>
      <c r="L265" s="329">
        <f>'32.剣道（青年女子）'!C13</f>
        <v>0</v>
      </c>
      <c r="M265" s="329"/>
      <c r="N265" s="330">
        <f>'32.剣道（青年女子）'!D13</f>
        <v>0</v>
      </c>
      <c r="O265" s="329" t="str">
        <f>'32.剣道（青年女子）'!E13</f>
        <v/>
      </c>
      <c r="P265" s="329">
        <f>'32.剣道（青年女子）'!F13</f>
        <v>0</v>
      </c>
      <c r="Q265" s="329">
        <f>'32.剣道（青年女子）'!G13</f>
        <v>0</v>
      </c>
      <c r="R265" s="329"/>
      <c r="S265" s="331"/>
    </row>
    <row r="266" spans="1:19" x14ac:dyDescent="0.15">
      <c r="A266" s="332">
        <f t="shared" si="4"/>
        <v>160404</v>
      </c>
      <c r="B266" s="333"/>
      <c r="C266" s="333"/>
      <c r="D266" s="333">
        <v>265</v>
      </c>
      <c r="E266" s="334">
        <v>16</v>
      </c>
      <c r="F266" s="335" t="str">
        <f>IF('0.役員名簿'!$B$7="","",VLOOKUP('0.役員名簿'!$B$7,'各番号（変更不可）'!$J$2:$K$41,2,FALSE))</f>
        <v/>
      </c>
      <c r="G266" s="335" t="s">
        <v>382</v>
      </c>
      <c r="H266" s="335" t="s">
        <v>382</v>
      </c>
      <c r="I266" s="336" t="s">
        <v>648</v>
      </c>
      <c r="J266" s="337" t="s">
        <v>443</v>
      </c>
      <c r="K266" s="337"/>
      <c r="L266" s="337">
        <f>'32.剣道（青年女子）'!C14</f>
        <v>0</v>
      </c>
      <c r="M266" s="337"/>
      <c r="N266" s="338">
        <f>'32.剣道（青年女子）'!D14</f>
        <v>0</v>
      </c>
      <c r="O266" s="337" t="str">
        <f>'32.剣道（青年女子）'!E14</f>
        <v/>
      </c>
      <c r="P266" s="337">
        <f>'32.剣道（青年女子）'!F14</f>
        <v>0</v>
      </c>
      <c r="Q266" s="337">
        <f>'32.剣道（青年女子）'!G14</f>
        <v>0</v>
      </c>
      <c r="R266" s="337"/>
      <c r="S266" s="339"/>
    </row>
    <row r="267" spans="1:19" x14ac:dyDescent="0.15">
      <c r="A267" s="324">
        <f t="shared" si="4"/>
        <v>170101</v>
      </c>
      <c r="B267" s="325"/>
      <c r="C267" s="325"/>
      <c r="D267" s="325">
        <v>266</v>
      </c>
      <c r="E267" s="326">
        <v>17</v>
      </c>
      <c r="F267" s="327" t="str">
        <f>IF('0.役員名簿'!$B$7="","",VLOOKUP('0.役員名簿'!$B$7,'各番号（変更不可）'!$J$2:$K$41,2,FALSE))</f>
        <v/>
      </c>
      <c r="G267" s="327" t="s">
        <v>379</v>
      </c>
      <c r="H267" s="327" t="s">
        <v>378</v>
      </c>
      <c r="I267" s="328" t="s">
        <v>645</v>
      </c>
      <c r="J267" s="329" t="s">
        <v>416</v>
      </c>
      <c r="K267" s="329"/>
      <c r="L267" s="329">
        <f>'33.弓道（一般男子）'!C11</f>
        <v>0</v>
      </c>
      <c r="M267" s="329">
        <f>'33.弓道（一般男子）'!D11</f>
        <v>0</v>
      </c>
      <c r="N267" s="330">
        <f>'33.弓道（一般男子）'!E11</f>
        <v>0</v>
      </c>
      <c r="O267" s="329" t="str">
        <f>'33.弓道（一般男子）'!F11</f>
        <v/>
      </c>
      <c r="P267" s="329">
        <f>'33.弓道（一般男子）'!G11</f>
        <v>0</v>
      </c>
      <c r="Q267" s="329"/>
      <c r="R267" s="329"/>
      <c r="S267" s="331"/>
    </row>
    <row r="268" spans="1:19" x14ac:dyDescent="0.15">
      <c r="A268" s="332">
        <f t="shared" si="4"/>
        <v>170102</v>
      </c>
      <c r="B268" s="333"/>
      <c r="C268" s="333"/>
      <c r="D268" s="333">
        <v>267</v>
      </c>
      <c r="E268" s="334">
        <v>17</v>
      </c>
      <c r="F268" s="335" t="str">
        <f>IF('0.役員名簿'!$B$7="","",VLOOKUP('0.役員名簿'!$B$7,'各番号（変更不可）'!$J$2:$K$41,2,FALSE))</f>
        <v/>
      </c>
      <c r="G268" s="335" t="s">
        <v>379</v>
      </c>
      <c r="H268" s="335" t="s">
        <v>380</v>
      </c>
      <c r="I268" s="336" t="s">
        <v>645</v>
      </c>
      <c r="J268" s="337" t="s">
        <v>417</v>
      </c>
      <c r="K268" s="337"/>
      <c r="L268" s="337">
        <f>'33.弓道（一般男子）'!C12</f>
        <v>0</v>
      </c>
      <c r="M268" s="337">
        <f>'33.弓道（一般男子）'!D12</f>
        <v>0</v>
      </c>
      <c r="N268" s="338">
        <f>'33.弓道（一般男子）'!E12</f>
        <v>0</v>
      </c>
      <c r="O268" s="337" t="str">
        <f>'33.弓道（一般男子）'!F12</f>
        <v/>
      </c>
      <c r="P268" s="337">
        <f>'33.弓道（一般男子）'!G12</f>
        <v>0</v>
      </c>
      <c r="Q268" s="337"/>
      <c r="R268" s="337"/>
      <c r="S268" s="339"/>
    </row>
    <row r="269" spans="1:19" x14ac:dyDescent="0.15">
      <c r="A269" s="324">
        <f t="shared" si="4"/>
        <v>170103</v>
      </c>
      <c r="B269" s="325"/>
      <c r="C269" s="325"/>
      <c r="D269" s="325">
        <v>268</v>
      </c>
      <c r="E269" s="326">
        <v>17</v>
      </c>
      <c r="F269" s="327" t="str">
        <f>IF('0.役員名簿'!$B$7="","",VLOOKUP('0.役員名簿'!$B$7,'各番号（変更不可）'!$J$2:$K$41,2,FALSE))</f>
        <v/>
      </c>
      <c r="G269" s="327" t="s">
        <v>378</v>
      </c>
      <c r="H269" s="327" t="s">
        <v>381</v>
      </c>
      <c r="I269" s="328" t="s">
        <v>645</v>
      </c>
      <c r="J269" s="329" t="s">
        <v>417</v>
      </c>
      <c r="K269" s="329"/>
      <c r="L269" s="329">
        <f>'33.弓道（一般男子）'!C13</f>
        <v>0</v>
      </c>
      <c r="M269" s="329">
        <f>'33.弓道（一般男子）'!D13</f>
        <v>0</v>
      </c>
      <c r="N269" s="330">
        <f>'33.弓道（一般男子）'!E13</f>
        <v>0</v>
      </c>
      <c r="O269" s="329" t="str">
        <f>'33.弓道（一般男子）'!F13</f>
        <v/>
      </c>
      <c r="P269" s="329">
        <f>'33.弓道（一般男子）'!G13</f>
        <v>0</v>
      </c>
      <c r="Q269" s="329"/>
      <c r="R269" s="329"/>
      <c r="S269" s="331"/>
    </row>
    <row r="270" spans="1:19" x14ac:dyDescent="0.15">
      <c r="A270" s="332">
        <f t="shared" si="4"/>
        <v>170104</v>
      </c>
      <c r="B270" s="333"/>
      <c r="C270" s="333"/>
      <c r="D270" s="333">
        <v>269</v>
      </c>
      <c r="E270" s="334">
        <v>17</v>
      </c>
      <c r="F270" s="335" t="str">
        <f>IF('0.役員名簿'!$B$7="","",VLOOKUP('0.役員名簿'!$B$7,'各番号（変更不可）'!$J$2:$K$41,2,FALSE))</f>
        <v/>
      </c>
      <c r="G270" s="335" t="s">
        <v>378</v>
      </c>
      <c r="H270" s="335" t="s">
        <v>382</v>
      </c>
      <c r="I270" s="336" t="s">
        <v>645</v>
      </c>
      <c r="J270" s="337" t="s">
        <v>417</v>
      </c>
      <c r="K270" s="337"/>
      <c r="L270" s="337">
        <f>'33.弓道（一般男子）'!C14</f>
        <v>0</v>
      </c>
      <c r="M270" s="337">
        <f>'33.弓道（一般男子）'!D14</f>
        <v>0</v>
      </c>
      <c r="N270" s="338">
        <f>'33.弓道（一般男子）'!E14</f>
        <v>0</v>
      </c>
      <c r="O270" s="337" t="str">
        <f>'33.弓道（一般男子）'!F14</f>
        <v/>
      </c>
      <c r="P270" s="337">
        <f>'33.弓道（一般男子）'!G14</f>
        <v>0</v>
      </c>
      <c r="Q270" s="337"/>
      <c r="R270" s="337"/>
      <c r="S270" s="339"/>
    </row>
    <row r="271" spans="1:19" x14ac:dyDescent="0.15">
      <c r="A271" s="324">
        <f t="shared" si="4"/>
        <v>170105</v>
      </c>
      <c r="B271" s="325"/>
      <c r="C271" s="325"/>
      <c r="D271" s="325">
        <v>270</v>
      </c>
      <c r="E271" s="326">
        <v>17</v>
      </c>
      <c r="F271" s="327" t="str">
        <f>IF('0.役員名簿'!$B$7="","",VLOOKUP('0.役員名簿'!$B$7,'各番号（変更不可）'!$J$2:$K$41,2,FALSE))</f>
        <v/>
      </c>
      <c r="G271" s="327" t="s">
        <v>378</v>
      </c>
      <c r="H271" s="327" t="s">
        <v>383</v>
      </c>
      <c r="I271" s="328" t="s">
        <v>645</v>
      </c>
      <c r="J271" s="329" t="s">
        <v>444</v>
      </c>
      <c r="K271" s="329"/>
      <c r="L271" s="329">
        <f>'33.弓道（一般男子）'!C15</f>
        <v>0</v>
      </c>
      <c r="M271" s="329">
        <f>'33.弓道（一般男子）'!D15</f>
        <v>0</v>
      </c>
      <c r="N271" s="330">
        <f>'33.弓道（一般男子）'!E15</f>
        <v>0</v>
      </c>
      <c r="O271" s="329" t="str">
        <f>'33.弓道（一般男子）'!F15</f>
        <v/>
      </c>
      <c r="P271" s="329">
        <f>'33.弓道（一般男子）'!G15</f>
        <v>0</v>
      </c>
      <c r="Q271" s="329"/>
      <c r="R271" s="329"/>
      <c r="S271" s="331"/>
    </row>
    <row r="272" spans="1:19" x14ac:dyDescent="0.15">
      <c r="A272" s="332">
        <f t="shared" si="4"/>
        <v>170201</v>
      </c>
      <c r="B272" s="333"/>
      <c r="C272" s="333"/>
      <c r="D272" s="333">
        <v>271</v>
      </c>
      <c r="E272" s="334">
        <v>17</v>
      </c>
      <c r="F272" s="335" t="str">
        <f>IF('0.役員名簿'!$B$7="","",VLOOKUP('0.役員名簿'!$B$7,'各番号（変更不可）'!$J$2:$K$41,2,FALSE))</f>
        <v/>
      </c>
      <c r="G272" s="335" t="s">
        <v>394</v>
      </c>
      <c r="H272" s="335" t="s">
        <v>378</v>
      </c>
      <c r="I272" s="336" t="s">
        <v>646</v>
      </c>
      <c r="J272" s="337" t="s">
        <v>416</v>
      </c>
      <c r="K272" s="337"/>
      <c r="L272" s="337">
        <f>'34.弓道（一般女子）'!C11</f>
        <v>0</v>
      </c>
      <c r="M272" s="337">
        <f>'34.弓道（一般女子）'!D11</f>
        <v>0</v>
      </c>
      <c r="N272" s="338">
        <f>'34.弓道（一般女子）'!E11</f>
        <v>0</v>
      </c>
      <c r="O272" s="337" t="str">
        <f>'34.弓道（一般女子）'!F11</f>
        <v/>
      </c>
      <c r="P272" s="337">
        <f>'34.弓道（一般女子）'!G11</f>
        <v>0</v>
      </c>
      <c r="Q272" s="337"/>
      <c r="R272" s="337"/>
      <c r="S272" s="339"/>
    </row>
    <row r="273" spans="1:19" x14ac:dyDescent="0.15">
      <c r="A273" s="324">
        <f t="shared" si="4"/>
        <v>170202</v>
      </c>
      <c r="B273" s="325"/>
      <c r="C273" s="325"/>
      <c r="D273" s="325">
        <v>272</v>
      </c>
      <c r="E273" s="326">
        <v>17</v>
      </c>
      <c r="F273" s="327" t="str">
        <f>IF('0.役員名簿'!$B$7="","",VLOOKUP('0.役員名簿'!$B$7,'各番号（変更不可）'!$J$2:$K$41,2,FALSE))</f>
        <v/>
      </c>
      <c r="G273" s="327" t="s">
        <v>394</v>
      </c>
      <c r="H273" s="327" t="s">
        <v>380</v>
      </c>
      <c r="I273" s="328" t="s">
        <v>646</v>
      </c>
      <c r="J273" s="329" t="s">
        <v>417</v>
      </c>
      <c r="K273" s="329"/>
      <c r="L273" s="329">
        <f>'34.弓道（一般女子）'!C12</f>
        <v>0</v>
      </c>
      <c r="M273" s="329">
        <f>'34.弓道（一般女子）'!D12</f>
        <v>0</v>
      </c>
      <c r="N273" s="330">
        <f>'34.弓道（一般女子）'!E12</f>
        <v>0</v>
      </c>
      <c r="O273" s="329" t="str">
        <f>'34.弓道（一般女子）'!F12</f>
        <v/>
      </c>
      <c r="P273" s="329">
        <f>'34.弓道（一般女子）'!G12</f>
        <v>0</v>
      </c>
      <c r="Q273" s="329"/>
      <c r="R273" s="329"/>
      <c r="S273" s="331"/>
    </row>
    <row r="274" spans="1:19" x14ac:dyDescent="0.15">
      <c r="A274" s="332">
        <f t="shared" si="4"/>
        <v>170203</v>
      </c>
      <c r="B274" s="333"/>
      <c r="C274" s="333"/>
      <c r="D274" s="333">
        <v>273</v>
      </c>
      <c r="E274" s="334">
        <v>17</v>
      </c>
      <c r="F274" s="335" t="str">
        <f>IF('0.役員名簿'!$B$7="","",VLOOKUP('0.役員名簿'!$B$7,'各番号（変更不可）'!$J$2:$K$41,2,FALSE))</f>
        <v/>
      </c>
      <c r="G274" s="335" t="s">
        <v>380</v>
      </c>
      <c r="H274" s="335" t="s">
        <v>381</v>
      </c>
      <c r="I274" s="336" t="s">
        <v>646</v>
      </c>
      <c r="J274" s="337" t="s">
        <v>417</v>
      </c>
      <c r="K274" s="337"/>
      <c r="L274" s="337">
        <f>'34.弓道（一般女子）'!C13</f>
        <v>0</v>
      </c>
      <c r="M274" s="337">
        <f>'34.弓道（一般女子）'!D13</f>
        <v>0</v>
      </c>
      <c r="N274" s="338">
        <f>'34.弓道（一般女子）'!E13</f>
        <v>0</v>
      </c>
      <c r="O274" s="337" t="str">
        <f>'34.弓道（一般女子）'!F13</f>
        <v/>
      </c>
      <c r="P274" s="337">
        <f>'34.弓道（一般女子）'!G13</f>
        <v>0</v>
      </c>
      <c r="Q274" s="337"/>
      <c r="R274" s="337"/>
      <c r="S274" s="339"/>
    </row>
    <row r="275" spans="1:19" x14ac:dyDescent="0.15">
      <c r="A275" s="324">
        <f t="shared" si="4"/>
        <v>170204</v>
      </c>
      <c r="B275" s="325"/>
      <c r="C275" s="325"/>
      <c r="D275" s="325">
        <v>274</v>
      </c>
      <c r="E275" s="326">
        <v>17</v>
      </c>
      <c r="F275" s="327" t="str">
        <f>IF('0.役員名簿'!$B$7="","",VLOOKUP('0.役員名簿'!$B$7,'各番号（変更不可）'!$J$2:$K$41,2,FALSE))</f>
        <v/>
      </c>
      <c r="G275" s="327" t="s">
        <v>380</v>
      </c>
      <c r="H275" s="327" t="s">
        <v>382</v>
      </c>
      <c r="I275" s="328" t="s">
        <v>646</v>
      </c>
      <c r="J275" s="329" t="s">
        <v>417</v>
      </c>
      <c r="K275" s="329"/>
      <c r="L275" s="329">
        <f>'34.弓道（一般女子）'!C14</f>
        <v>0</v>
      </c>
      <c r="M275" s="329">
        <f>'34.弓道（一般女子）'!D14</f>
        <v>0</v>
      </c>
      <c r="N275" s="330">
        <f>'34.弓道（一般女子）'!E14</f>
        <v>0</v>
      </c>
      <c r="O275" s="329" t="str">
        <f>'34.弓道（一般女子）'!F14</f>
        <v/>
      </c>
      <c r="P275" s="329">
        <f>'34.弓道（一般女子）'!G14</f>
        <v>0</v>
      </c>
      <c r="Q275" s="329"/>
      <c r="R275" s="329"/>
      <c r="S275" s="331"/>
    </row>
    <row r="276" spans="1:19" x14ac:dyDescent="0.15">
      <c r="A276" s="332">
        <f t="shared" si="4"/>
        <v>170205</v>
      </c>
      <c r="B276" s="333"/>
      <c r="C276" s="333"/>
      <c r="D276" s="333">
        <v>275</v>
      </c>
      <c r="E276" s="334">
        <v>17</v>
      </c>
      <c r="F276" s="335" t="str">
        <f>IF('0.役員名簿'!$B$7="","",VLOOKUP('0.役員名簿'!$B$7,'各番号（変更不可）'!$J$2:$K$41,2,FALSE))</f>
        <v/>
      </c>
      <c r="G276" s="335" t="s">
        <v>380</v>
      </c>
      <c r="H276" s="335" t="s">
        <v>383</v>
      </c>
      <c r="I276" s="336" t="s">
        <v>646</v>
      </c>
      <c r="J276" s="337" t="s">
        <v>444</v>
      </c>
      <c r="K276" s="337"/>
      <c r="L276" s="337">
        <f>'34.弓道（一般女子）'!C15</f>
        <v>0</v>
      </c>
      <c r="M276" s="337">
        <f>'34.弓道（一般女子）'!D15</f>
        <v>0</v>
      </c>
      <c r="N276" s="338">
        <f>'34.弓道（一般女子）'!E15</f>
        <v>0</v>
      </c>
      <c r="O276" s="337" t="str">
        <f>'34.弓道（一般女子）'!F15</f>
        <v/>
      </c>
      <c r="P276" s="337">
        <f>'34.弓道（一般女子）'!G15</f>
        <v>0</v>
      </c>
      <c r="Q276" s="337"/>
      <c r="R276" s="337"/>
      <c r="S276" s="339"/>
    </row>
    <row r="277" spans="1:19" x14ac:dyDescent="0.15">
      <c r="A277" s="324">
        <f t="shared" si="4"/>
        <v>170301</v>
      </c>
      <c r="B277" s="325"/>
      <c r="C277" s="325"/>
      <c r="D277" s="325">
        <v>276</v>
      </c>
      <c r="E277" s="326">
        <v>17</v>
      </c>
      <c r="F277" s="327" t="str">
        <f>IF('0.役員名簿'!$B$7="","",VLOOKUP('0.役員名簿'!$B$7,'各番号（変更不可）'!$J$2:$K$41,2,FALSE))</f>
        <v/>
      </c>
      <c r="G277" s="327" t="s">
        <v>395</v>
      </c>
      <c r="H277" s="327" t="s">
        <v>378</v>
      </c>
      <c r="I277" s="328" t="s">
        <v>480</v>
      </c>
      <c r="J277" s="329" t="s">
        <v>416</v>
      </c>
      <c r="K277" s="329"/>
      <c r="L277" s="329">
        <f>'35.弓道（青年）'!C11</f>
        <v>0</v>
      </c>
      <c r="M277" s="329">
        <f>'35.弓道（青年）'!D11</f>
        <v>0</v>
      </c>
      <c r="N277" s="330">
        <f>'35.弓道（青年）'!E11</f>
        <v>0</v>
      </c>
      <c r="O277" s="329" t="str">
        <f>'35.弓道（青年）'!F11</f>
        <v/>
      </c>
      <c r="P277" s="329">
        <f>'35.弓道（青年）'!G11</f>
        <v>0</v>
      </c>
      <c r="Q277" s="329">
        <f>'35.弓道（青年）'!H11</f>
        <v>0</v>
      </c>
      <c r="R277" s="329"/>
      <c r="S277" s="331"/>
    </row>
    <row r="278" spans="1:19" x14ac:dyDescent="0.15">
      <c r="A278" s="332">
        <f t="shared" si="4"/>
        <v>170302</v>
      </c>
      <c r="B278" s="333"/>
      <c r="C278" s="333"/>
      <c r="D278" s="333">
        <v>277</v>
      </c>
      <c r="E278" s="334">
        <v>17</v>
      </c>
      <c r="F278" s="335" t="str">
        <f>IF('0.役員名簿'!$B$7="","",VLOOKUP('0.役員名簿'!$B$7,'各番号（変更不可）'!$J$2:$K$41,2,FALSE))</f>
        <v/>
      </c>
      <c r="G278" s="335" t="s">
        <v>395</v>
      </c>
      <c r="H278" s="335" t="s">
        <v>380</v>
      </c>
      <c r="I278" s="336" t="s">
        <v>480</v>
      </c>
      <c r="J278" s="337" t="s">
        <v>417</v>
      </c>
      <c r="K278" s="337"/>
      <c r="L278" s="337">
        <f>'35.弓道（青年）'!C12</f>
        <v>0</v>
      </c>
      <c r="M278" s="337">
        <f>'35.弓道（青年）'!D12</f>
        <v>0</v>
      </c>
      <c r="N278" s="338">
        <f>'35.弓道（青年）'!E12</f>
        <v>0</v>
      </c>
      <c r="O278" s="337" t="str">
        <f>'35.弓道（青年）'!F12</f>
        <v/>
      </c>
      <c r="P278" s="337">
        <f>'35.弓道（青年）'!G12</f>
        <v>0</v>
      </c>
      <c r="Q278" s="337">
        <f>'35.弓道（青年）'!H12</f>
        <v>0</v>
      </c>
      <c r="R278" s="337"/>
      <c r="S278" s="339"/>
    </row>
    <row r="279" spans="1:19" x14ac:dyDescent="0.15">
      <c r="A279" s="324">
        <f t="shared" si="4"/>
        <v>170303</v>
      </c>
      <c r="B279" s="325"/>
      <c r="C279" s="325"/>
      <c r="D279" s="325">
        <v>278</v>
      </c>
      <c r="E279" s="326">
        <v>17</v>
      </c>
      <c r="F279" s="327" t="str">
        <f>IF('0.役員名簿'!$B$7="","",VLOOKUP('0.役員名簿'!$B$7,'各番号（変更不可）'!$J$2:$K$41,2,FALSE))</f>
        <v/>
      </c>
      <c r="G279" s="327" t="s">
        <v>381</v>
      </c>
      <c r="H279" s="327" t="s">
        <v>381</v>
      </c>
      <c r="I279" s="328" t="s">
        <v>480</v>
      </c>
      <c r="J279" s="329" t="s">
        <v>417</v>
      </c>
      <c r="K279" s="329"/>
      <c r="L279" s="329">
        <f>'35.弓道（青年）'!C13</f>
        <v>0</v>
      </c>
      <c r="M279" s="329">
        <f>'35.弓道（青年）'!D13</f>
        <v>0</v>
      </c>
      <c r="N279" s="330">
        <f>'35.弓道（青年）'!E13</f>
        <v>0</v>
      </c>
      <c r="O279" s="329" t="str">
        <f>'35.弓道（青年）'!F13</f>
        <v/>
      </c>
      <c r="P279" s="329">
        <f>'35.弓道（青年）'!G13</f>
        <v>0</v>
      </c>
      <c r="Q279" s="329">
        <f>'35.弓道（青年）'!H13</f>
        <v>0</v>
      </c>
      <c r="R279" s="329"/>
      <c r="S279" s="331"/>
    </row>
    <row r="280" spans="1:19" x14ac:dyDescent="0.15">
      <c r="A280" s="332">
        <f t="shared" si="4"/>
        <v>170304</v>
      </c>
      <c r="B280" s="333"/>
      <c r="C280" s="333"/>
      <c r="D280" s="333">
        <v>279</v>
      </c>
      <c r="E280" s="334">
        <v>17</v>
      </c>
      <c r="F280" s="335" t="str">
        <f>IF('0.役員名簿'!$B$7="","",VLOOKUP('0.役員名簿'!$B$7,'各番号（変更不可）'!$J$2:$K$41,2,FALSE))</f>
        <v/>
      </c>
      <c r="G280" s="335" t="s">
        <v>381</v>
      </c>
      <c r="H280" s="335" t="s">
        <v>382</v>
      </c>
      <c r="I280" s="336" t="s">
        <v>480</v>
      </c>
      <c r="J280" s="337" t="s">
        <v>417</v>
      </c>
      <c r="K280" s="337"/>
      <c r="L280" s="337">
        <f>'35.弓道（青年）'!C14</f>
        <v>0</v>
      </c>
      <c r="M280" s="337">
        <f>'35.弓道（青年）'!D14</f>
        <v>0</v>
      </c>
      <c r="N280" s="338">
        <f>'35.弓道（青年）'!E14</f>
        <v>0</v>
      </c>
      <c r="O280" s="337" t="str">
        <f>'35.弓道（青年）'!F14</f>
        <v/>
      </c>
      <c r="P280" s="337">
        <f>'35.弓道（青年）'!G14</f>
        <v>0</v>
      </c>
      <c r="Q280" s="337">
        <f>'35.弓道（青年）'!H14</f>
        <v>0</v>
      </c>
      <c r="R280" s="337"/>
      <c r="S280" s="339"/>
    </row>
    <row r="281" spans="1:19" x14ac:dyDescent="0.15">
      <c r="A281" s="324">
        <f t="shared" si="4"/>
        <v>170305</v>
      </c>
      <c r="B281" s="325"/>
      <c r="C281" s="325"/>
      <c r="D281" s="325">
        <v>280</v>
      </c>
      <c r="E281" s="326">
        <v>17</v>
      </c>
      <c r="F281" s="327" t="str">
        <f>IF('0.役員名簿'!$B$7="","",VLOOKUP('0.役員名簿'!$B$7,'各番号（変更不可）'!$J$2:$K$41,2,FALSE))</f>
        <v/>
      </c>
      <c r="G281" s="327" t="s">
        <v>381</v>
      </c>
      <c r="H281" s="327" t="s">
        <v>383</v>
      </c>
      <c r="I281" s="328" t="s">
        <v>480</v>
      </c>
      <c r="J281" s="329" t="s">
        <v>444</v>
      </c>
      <c r="K281" s="329"/>
      <c r="L281" s="329">
        <f>'35.弓道（青年）'!C15</f>
        <v>0</v>
      </c>
      <c r="M281" s="329">
        <f>'35.弓道（青年）'!D15</f>
        <v>0</v>
      </c>
      <c r="N281" s="330">
        <f>'35.弓道（青年）'!E15</f>
        <v>0</v>
      </c>
      <c r="O281" s="329" t="str">
        <f>'35.弓道（青年）'!F15</f>
        <v/>
      </c>
      <c r="P281" s="329">
        <f>'35.弓道（青年）'!G15</f>
        <v>0</v>
      </c>
      <c r="Q281" s="329">
        <f>'35.弓道（青年）'!H15</f>
        <v>0</v>
      </c>
      <c r="R281" s="329"/>
      <c r="S281" s="331"/>
    </row>
    <row r="282" spans="1:19" x14ac:dyDescent="0.15">
      <c r="A282" s="332">
        <f t="shared" si="4"/>
        <v>180101</v>
      </c>
      <c r="B282" s="333"/>
      <c r="C282" s="333"/>
      <c r="D282" s="333">
        <v>281</v>
      </c>
      <c r="E282" s="334">
        <v>18</v>
      </c>
      <c r="F282" s="335" t="str">
        <f>IF('0.役員名簿'!$B$7="","",VLOOKUP('0.役員名簿'!$B$7,'各番号（変更不可）'!$J$2:$K$41,2,FALSE))</f>
        <v/>
      </c>
      <c r="G282" s="335" t="s">
        <v>379</v>
      </c>
      <c r="H282" s="335" t="s">
        <v>378</v>
      </c>
      <c r="I282" s="336" t="s">
        <v>661</v>
      </c>
      <c r="J282" s="337" t="s">
        <v>416</v>
      </c>
      <c r="K282" s="337"/>
      <c r="L282" s="337">
        <f>'36.相撲（一般男子）'!C11</f>
        <v>0</v>
      </c>
      <c r="M282" s="337"/>
      <c r="N282" s="338">
        <f>'36.相撲（一般男子）'!D11</f>
        <v>0</v>
      </c>
      <c r="O282" s="337" t="str">
        <f>'36.相撲（一般男子）'!E11</f>
        <v/>
      </c>
      <c r="P282" s="337">
        <f>'36.相撲（一般男子）'!F11</f>
        <v>0</v>
      </c>
      <c r="Q282" s="337">
        <f>'36.相撲（一般男子）'!G11</f>
        <v>0</v>
      </c>
      <c r="R282" s="337"/>
      <c r="S282" s="339"/>
    </row>
    <row r="283" spans="1:19" x14ac:dyDescent="0.15">
      <c r="A283" s="324">
        <f t="shared" si="4"/>
        <v>180102</v>
      </c>
      <c r="B283" s="325"/>
      <c r="C283" s="325"/>
      <c r="D283" s="325">
        <v>282</v>
      </c>
      <c r="E283" s="326">
        <v>18</v>
      </c>
      <c r="F283" s="327" t="str">
        <f>IF('0.役員名簿'!$B$7="","",VLOOKUP('0.役員名簿'!$B$7,'各番号（変更不可）'!$J$2:$K$41,2,FALSE))</f>
        <v/>
      </c>
      <c r="G283" s="327" t="s">
        <v>379</v>
      </c>
      <c r="H283" s="327" t="s">
        <v>380</v>
      </c>
      <c r="I283" s="328" t="s">
        <v>661</v>
      </c>
      <c r="J283" s="329" t="s">
        <v>437</v>
      </c>
      <c r="K283" s="329"/>
      <c r="L283" s="329">
        <f>'36.相撲（一般男子）'!C12</f>
        <v>0</v>
      </c>
      <c r="M283" s="329"/>
      <c r="N283" s="330">
        <f>'36.相撲（一般男子）'!D12</f>
        <v>0</v>
      </c>
      <c r="O283" s="329" t="str">
        <f>'36.相撲（一般男子）'!E12</f>
        <v/>
      </c>
      <c r="P283" s="329">
        <f>'36.相撲（一般男子）'!F12</f>
        <v>0</v>
      </c>
      <c r="Q283" s="329">
        <f>'36.相撲（一般男子）'!G12</f>
        <v>0</v>
      </c>
      <c r="R283" s="329"/>
      <c r="S283" s="331"/>
    </row>
    <row r="284" spans="1:19" x14ac:dyDescent="0.15">
      <c r="A284" s="332">
        <f t="shared" si="4"/>
        <v>180103</v>
      </c>
      <c r="B284" s="333"/>
      <c r="C284" s="333"/>
      <c r="D284" s="333">
        <v>283</v>
      </c>
      <c r="E284" s="334">
        <v>18</v>
      </c>
      <c r="F284" s="335" t="str">
        <f>IF('0.役員名簿'!$B$7="","",VLOOKUP('0.役員名簿'!$B$7,'各番号（変更不可）'!$J$2:$K$41,2,FALSE))</f>
        <v/>
      </c>
      <c r="G284" s="335" t="s">
        <v>378</v>
      </c>
      <c r="H284" s="335" t="s">
        <v>381</v>
      </c>
      <c r="I284" s="336" t="s">
        <v>661</v>
      </c>
      <c r="J284" s="337" t="s">
        <v>438</v>
      </c>
      <c r="K284" s="337"/>
      <c r="L284" s="337">
        <f>'36.相撲（一般男子）'!C13</f>
        <v>0</v>
      </c>
      <c r="M284" s="337"/>
      <c r="N284" s="338">
        <f>'36.相撲（一般男子）'!D13</f>
        <v>0</v>
      </c>
      <c r="O284" s="337" t="str">
        <f>'36.相撲（一般男子）'!E13</f>
        <v/>
      </c>
      <c r="P284" s="337">
        <f>'36.相撲（一般男子）'!F13</f>
        <v>0</v>
      </c>
      <c r="Q284" s="337">
        <f>'36.相撲（一般男子）'!G13</f>
        <v>0</v>
      </c>
      <c r="R284" s="337"/>
      <c r="S284" s="339"/>
    </row>
    <row r="285" spans="1:19" x14ac:dyDescent="0.15">
      <c r="A285" s="324">
        <f t="shared" si="4"/>
        <v>180104</v>
      </c>
      <c r="B285" s="325"/>
      <c r="C285" s="325"/>
      <c r="D285" s="325">
        <v>284</v>
      </c>
      <c r="E285" s="326">
        <v>18</v>
      </c>
      <c r="F285" s="327" t="str">
        <f>IF('0.役員名簿'!$B$7="","",VLOOKUP('0.役員名簿'!$B$7,'各番号（変更不可）'!$J$2:$K$41,2,FALSE))</f>
        <v/>
      </c>
      <c r="G285" s="327" t="s">
        <v>378</v>
      </c>
      <c r="H285" s="327" t="s">
        <v>382</v>
      </c>
      <c r="I285" s="328" t="s">
        <v>661</v>
      </c>
      <c r="J285" s="329" t="s">
        <v>443</v>
      </c>
      <c r="K285" s="329"/>
      <c r="L285" s="329">
        <f>'36.相撲（一般男子）'!C14</f>
        <v>0</v>
      </c>
      <c r="M285" s="329"/>
      <c r="N285" s="330">
        <f>'36.相撲（一般男子）'!D14</f>
        <v>0</v>
      </c>
      <c r="O285" s="329" t="str">
        <f>'36.相撲（一般男子）'!E14</f>
        <v/>
      </c>
      <c r="P285" s="329">
        <f>'36.相撲（一般男子）'!F14</f>
        <v>0</v>
      </c>
      <c r="Q285" s="329">
        <f>'36.相撲（一般男子）'!G14</f>
        <v>0</v>
      </c>
      <c r="R285" s="329"/>
      <c r="S285" s="331"/>
    </row>
    <row r="286" spans="1:19" x14ac:dyDescent="0.15">
      <c r="A286" s="332">
        <f t="shared" si="4"/>
        <v>180105</v>
      </c>
      <c r="B286" s="333"/>
      <c r="C286" s="333"/>
      <c r="D286" s="333">
        <v>285</v>
      </c>
      <c r="E286" s="334">
        <v>18</v>
      </c>
      <c r="F286" s="335" t="str">
        <f>IF('0.役員名簿'!$B$7="","",VLOOKUP('0.役員名簿'!$B$7,'各番号（変更不可）'!$J$2:$K$41,2,FALSE))</f>
        <v/>
      </c>
      <c r="G286" s="335" t="s">
        <v>378</v>
      </c>
      <c r="H286" s="335" t="s">
        <v>383</v>
      </c>
      <c r="I286" s="336" t="s">
        <v>661</v>
      </c>
      <c r="J286" s="337" t="s">
        <v>421</v>
      </c>
      <c r="K286" s="337"/>
      <c r="L286" s="337">
        <f>'36.相撲（一般男子）'!C15</f>
        <v>0</v>
      </c>
      <c r="M286" s="337"/>
      <c r="N286" s="338">
        <f>'36.相撲（一般男子）'!D15</f>
        <v>0</v>
      </c>
      <c r="O286" s="337" t="str">
        <f>'36.相撲（一般男子）'!E15</f>
        <v/>
      </c>
      <c r="P286" s="337">
        <f>'36.相撲（一般男子）'!F15</f>
        <v>0</v>
      </c>
      <c r="Q286" s="337">
        <f>'36.相撲（一般男子）'!G15</f>
        <v>0</v>
      </c>
      <c r="R286" s="337"/>
      <c r="S286" s="339"/>
    </row>
    <row r="287" spans="1:19" x14ac:dyDescent="0.15">
      <c r="A287" s="324">
        <f t="shared" si="4"/>
        <v>180106</v>
      </c>
      <c r="B287" s="325"/>
      <c r="C287" s="325"/>
      <c r="D287" s="325">
        <v>286</v>
      </c>
      <c r="E287" s="326">
        <v>18</v>
      </c>
      <c r="F287" s="327" t="str">
        <f>IF('0.役員名簿'!$B$7="","",VLOOKUP('0.役員名簿'!$B$7,'各番号（変更不可）'!$J$2:$K$41,2,FALSE))</f>
        <v/>
      </c>
      <c r="G287" s="327" t="s">
        <v>378</v>
      </c>
      <c r="H287" s="327" t="s">
        <v>384</v>
      </c>
      <c r="I287" s="328" t="s">
        <v>662</v>
      </c>
      <c r="J287" s="329" t="s">
        <v>416</v>
      </c>
      <c r="K287" s="329"/>
      <c r="L287" s="329">
        <f>'36.相撲（一般男子）'!C20</f>
        <v>0</v>
      </c>
      <c r="M287" s="329"/>
      <c r="N287" s="330">
        <f>'36.相撲（一般男子）'!D20</f>
        <v>0</v>
      </c>
      <c r="O287" s="329" t="str">
        <f>'36.相撲（一般男子）'!E20</f>
        <v/>
      </c>
      <c r="P287" s="329">
        <f>'36.相撲（一般男子）'!F20</f>
        <v>0</v>
      </c>
      <c r="Q287" s="329">
        <f>'36.相撲（一般男子）'!G20</f>
        <v>0</v>
      </c>
      <c r="R287" s="329"/>
      <c r="S287" s="331"/>
    </row>
    <row r="288" spans="1:19" x14ac:dyDescent="0.15">
      <c r="A288" s="332">
        <f t="shared" si="4"/>
        <v>180107</v>
      </c>
      <c r="B288" s="333"/>
      <c r="C288" s="333"/>
      <c r="D288" s="333">
        <v>287</v>
      </c>
      <c r="E288" s="334">
        <v>18</v>
      </c>
      <c r="F288" s="335" t="str">
        <f>IF('0.役員名簿'!$B$7="","",VLOOKUP('0.役員名簿'!$B$7,'各番号（変更不可）'!$J$2:$K$41,2,FALSE))</f>
        <v/>
      </c>
      <c r="G288" s="335" t="s">
        <v>378</v>
      </c>
      <c r="H288" s="335" t="s">
        <v>385</v>
      </c>
      <c r="I288" s="336" t="s">
        <v>662</v>
      </c>
      <c r="J288" s="337" t="s">
        <v>437</v>
      </c>
      <c r="K288" s="337"/>
      <c r="L288" s="337">
        <f>'36.相撲（一般男子）'!C21</f>
        <v>0</v>
      </c>
      <c r="M288" s="337"/>
      <c r="N288" s="338">
        <f>'36.相撲（一般男子）'!D21</f>
        <v>0</v>
      </c>
      <c r="O288" s="337" t="str">
        <f>'36.相撲（一般男子）'!E21</f>
        <v/>
      </c>
      <c r="P288" s="337">
        <f>'36.相撲（一般男子）'!F21</f>
        <v>0</v>
      </c>
      <c r="Q288" s="337">
        <f>'36.相撲（一般男子）'!G21</f>
        <v>0</v>
      </c>
      <c r="R288" s="337"/>
      <c r="S288" s="339"/>
    </row>
    <row r="289" spans="1:19" x14ac:dyDescent="0.15">
      <c r="A289" s="324">
        <f t="shared" si="4"/>
        <v>180108</v>
      </c>
      <c r="B289" s="325"/>
      <c r="C289" s="325"/>
      <c r="D289" s="325">
        <v>288</v>
      </c>
      <c r="E289" s="326">
        <v>18</v>
      </c>
      <c r="F289" s="327" t="str">
        <f>IF('0.役員名簿'!$B$7="","",VLOOKUP('0.役員名簿'!$B$7,'各番号（変更不可）'!$J$2:$K$41,2,FALSE))</f>
        <v/>
      </c>
      <c r="G289" s="327" t="s">
        <v>378</v>
      </c>
      <c r="H289" s="327" t="s">
        <v>386</v>
      </c>
      <c r="I289" s="328" t="s">
        <v>662</v>
      </c>
      <c r="J289" s="329" t="s">
        <v>438</v>
      </c>
      <c r="K289" s="329"/>
      <c r="L289" s="329">
        <f>'36.相撲（一般男子）'!C22</f>
        <v>0</v>
      </c>
      <c r="M289" s="329"/>
      <c r="N289" s="330">
        <f>'36.相撲（一般男子）'!D22</f>
        <v>0</v>
      </c>
      <c r="O289" s="329" t="str">
        <f>'36.相撲（一般男子）'!E22</f>
        <v/>
      </c>
      <c r="P289" s="329">
        <f>'36.相撲（一般男子）'!F22</f>
        <v>0</v>
      </c>
      <c r="Q289" s="329">
        <f>'36.相撲（一般男子）'!G22</f>
        <v>0</v>
      </c>
      <c r="R289" s="329"/>
      <c r="S289" s="331"/>
    </row>
    <row r="290" spans="1:19" x14ac:dyDescent="0.15">
      <c r="A290" s="332">
        <f t="shared" si="4"/>
        <v>180109</v>
      </c>
      <c r="B290" s="333"/>
      <c r="C290" s="333"/>
      <c r="D290" s="333">
        <v>289</v>
      </c>
      <c r="E290" s="334">
        <v>18</v>
      </c>
      <c r="F290" s="335" t="str">
        <f>IF('0.役員名簿'!$B$7="","",VLOOKUP('0.役員名簿'!$B$7,'各番号（変更不可）'!$J$2:$K$41,2,FALSE))</f>
        <v/>
      </c>
      <c r="G290" s="335" t="s">
        <v>378</v>
      </c>
      <c r="H290" s="335" t="s">
        <v>387</v>
      </c>
      <c r="I290" s="336" t="s">
        <v>662</v>
      </c>
      <c r="J290" s="337" t="s">
        <v>443</v>
      </c>
      <c r="K290" s="337"/>
      <c r="L290" s="337">
        <f>'36.相撲（一般男子）'!C23</f>
        <v>0</v>
      </c>
      <c r="M290" s="337"/>
      <c r="N290" s="338">
        <f>'36.相撲（一般男子）'!D23</f>
        <v>0</v>
      </c>
      <c r="O290" s="337" t="str">
        <f>'36.相撲（一般男子）'!E23</f>
        <v/>
      </c>
      <c r="P290" s="337">
        <f>'36.相撲（一般男子）'!F23</f>
        <v>0</v>
      </c>
      <c r="Q290" s="337">
        <f>'36.相撲（一般男子）'!G23</f>
        <v>0</v>
      </c>
      <c r="R290" s="337"/>
      <c r="S290" s="339"/>
    </row>
    <row r="291" spans="1:19" x14ac:dyDescent="0.15">
      <c r="A291" s="324">
        <f t="shared" si="4"/>
        <v>180110</v>
      </c>
      <c r="B291" s="325"/>
      <c r="C291" s="325"/>
      <c r="D291" s="325">
        <v>290</v>
      </c>
      <c r="E291" s="326">
        <v>18</v>
      </c>
      <c r="F291" s="327" t="str">
        <f>IF('0.役員名簿'!$B$7="","",VLOOKUP('0.役員名簿'!$B$7,'各番号（変更不可）'!$J$2:$K$41,2,FALSE))</f>
        <v/>
      </c>
      <c r="G291" s="327" t="s">
        <v>378</v>
      </c>
      <c r="H291" s="327" t="s">
        <v>388</v>
      </c>
      <c r="I291" s="328" t="s">
        <v>662</v>
      </c>
      <c r="J291" s="329" t="s">
        <v>421</v>
      </c>
      <c r="K291" s="329"/>
      <c r="L291" s="329">
        <f>'36.相撲（一般男子）'!C24</f>
        <v>0</v>
      </c>
      <c r="M291" s="329"/>
      <c r="N291" s="330">
        <f>'36.相撲（一般男子）'!D24</f>
        <v>0</v>
      </c>
      <c r="O291" s="329" t="str">
        <f>'36.相撲（一般男子）'!E24</f>
        <v/>
      </c>
      <c r="P291" s="329">
        <f>'36.相撲（一般男子）'!F24</f>
        <v>0</v>
      </c>
      <c r="Q291" s="329">
        <f>'36.相撲（一般男子）'!G24</f>
        <v>0</v>
      </c>
      <c r="R291" s="329"/>
      <c r="S291" s="331"/>
    </row>
    <row r="292" spans="1:19" x14ac:dyDescent="0.15">
      <c r="A292" s="332">
        <f t="shared" si="4"/>
        <v>180201</v>
      </c>
      <c r="B292" s="333"/>
      <c r="C292" s="333"/>
      <c r="D292" s="333">
        <v>291</v>
      </c>
      <c r="E292" s="334">
        <v>18</v>
      </c>
      <c r="F292" s="335" t="str">
        <f>IF('0.役員名簿'!$B$7="","",VLOOKUP('0.役員名簿'!$B$7,'各番号（変更不可）'!$J$2:$K$41,2,FALSE))</f>
        <v/>
      </c>
      <c r="G292" s="335" t="s">
        <v>394</v>
      </c>
      <c r="H292" s="335" t="s">
        <v>378</v>
      </c>
      <c r="I292" s="336" t="s">
        <v>482</v>
      </c>
      <c r="J292" s="337" t="s">
        <v>416</v>
      </c>
      <c r="K292" s="337"/>
      <c r="L292" s="337">
        <f>'37.相撲（青年男子）'!C11</f>
        <v>0</v>
      </c>
      <c r="M292" s="337"/>
      <c r="N292" s="338">
        <f>'37.相撲（青年男子）'!D11</f>
        <v>0</v>
      </c>
      <c r="O292" s="337" t="str">
        <f>'37.相撲（青年男子）'!E11</f>
        <v/>
      </c>
      <c r="P292" s="337">
        <f>'37.相撲（青年男子）'!F11</f>
        <v>0</v>
      </c>
      <c r="Q292" s="337">
        <f>'37.相撲（青年男子）'!G11</f>
        <v>0</v>
      </c>
      <c r="R292" s="337">
        <f>'37.相撲（青年男子）'!H11</f>
        <v>0</v>
      </c>
      <c r="S292" s="339"/>
    </row>
    <row r="293" spans="1:19" x14ac:dyDescent="0.15">
      <c r="A293" s="324">
        <f t="shared" si="4"/>
        <v>180202</v>
      </c>
      <c r="B293" s="325"/>
      <c r="C293" s="325"/>
      <c r="D293" s="325">
        <v>292</v>
      </c>
      <c r="E293" s="326">
        <v>18</v>
      </c>
      <c r="F293" s="327" t="str">
        <f>IF('0.役員名簿'!$B$7="","",VLOOKUP('0.役員名簿'!$B$7,'各番号（変更不可）'!$J$2:$K$41,2,FALSE))</f>
        <v/>
      </c>
      <c r="G293" s="327" t="s">
        <v>394</v>
      </c>
      <c r="H293" s="327" t="s">
        <v>380</v>
      </c>
      <c r="I293" s="328" t="s">
        <v>482</v>
      </c>
      <c r="J293" s="329" t="s">
        <v>437</v>
      </c>
      <c r="K293" s="329"/>
      <c r="L293" s="329">
        <f>'37.相撲（青年男子）'!C12</f>
        <v>0</v>
      </c>
      <c r="M293" s="329"/>
      <c r="N293" s="330">
        <f>'37.相撲（青年男子）'!D12</f>
        <v>0</v>
      </c>
      <c r="O293" s="329" t="str">
        <f>'37.相撲（青年男子）'!E12</f>
        <v/>
      </c>
      <c r="P293" s="329">
        <f>'37.相撲（青年男子）'!F12</f>
        <v>0</v>
      </c>
      <c r="Q293" s="329">
        <f>'37.相撲（青年男子）'!G12</f>
        <v>0</v>
      </c>
      <c r="R293" s="329">
        <f>'37.相撲（青年男子）'!H12</f>
        <v>0</v>
      </c>
      <c r="S293" s="331"/>
    </row>
    <row r="294" spans="1:19" x14ac:dyDescent="0.15">
      <c r="A294" s="332">
        <f t="shared" si="4"/>
        <v>180203</v>
      </c>
      <c r="B294" s="333"/>
      <c r="C294" s="333"/>
      <c r="D294" s="333">
        <v>293</v>
      </c>
      <c r="E294" s="334">
        <v>18</v>
      </c>
      <c r="F294" s="335" t="str">
        <f>IF('0.役員名簿'!$B$7="","",VLOOKUP('0.役員名簿'!$B$7,'各番号（変更不可）'!$J$2:$K$41,2,FALSE))</f>
        <v/>
      </c>
      <c r="G294" s="335" t="s">
        <v>380</v>
      </c>
      <c r="H294" s="335" t="s">
        <v>381</v>
      </c>
      <c r="I294" s="336" t="s">
        <v>482</v>
      </c>
      <c r="J294" s="337" t="s">
        <v>653</v>
      </c>
      <c r="K294" s="337"/>
      <c r="L294" s="337">
        <f>'37.相撲（青年男子）'!C13</f>
        <v>0</v>
      </c>
      <c r="M294" s="337"/>
      <c r="N294" s="338">
        <f>'37.相撲（青年男子）'!D13</f>
        <v>0</v>
      </c>
      <c r="O294" s="337" t="str">
        <f>'37.相撲（青年男子）'!E13</f>
        <v/>
      </c>
      <c r="P294" s="337">
        <f>'37.相撲（青年男子）'!F13</f>
        <v>0</v>
      </c>
      <c r="Q294" s="337">
        <f>'37.相撲（青年男子）'!G13</f>
        <v>0</v>
      </c>
      <c r="R294" s="337">
        <f>'37.相撲（青年男子）'!H13</f>
        <v>0</v>
      </c>
      <c r="S294" s="339"/>
    </row>
    <row r="295" spans="1:19" x14ac:dyDescent="0.15">
      <c r="A295" s="324">
        <f t="shared" si="4"/>
        <v>180204</v>
      </c>
      <c r="B295" s="325"/>
      <c r="C295" s="325"/>
      <c r="D295" s="325">
        <v>294</v>
      </c>
      <c r="E295" s="326">
        <v>18</v>
      </c>
      <c r="F295" s="327" t="str">
        <f>IF('0.役員名簿'!$B$7="","",VLOOKUP('0.役員名簿'!$B$7,'各番号（変更不可）'!$J$2:$K$41,2,FALSE))</f>
        <v/>
      </c>
      <c r="G295" s="327" t="s">
        <v>380</v>
      </c>
      <c r="H295" s="327" t="s">
        <v>382</v>
      </c>
      <c r="I295" s="328" t="s">
        <v>482</v>
      </c>
      <c r="J295" s="329" t="s">
        <v>438</v>
      </c>
      <c r="K295" s="329"/>
      <c r="L295" s="329">
        <f>'37.相撲（青年男子）'!C14</f>
        <v>0</v>
      </c>
      <c r="M295" s="329"/>
      <c r="N295" s="330">
        <f>'37.相撲（青年男子）'!D14</f>
        <v>0</v>
      </c>
      <c r="O295" s="329" t="str">
        <f>'37.相撲（青年男子）'!E14</f>
        <v/>
      </c>
      <c r="P295" s="329">
        <f>'37.相撲（青年男子）'!F14</f>
        <v>0</v>
      </c>
      <c r="Q295" s="329">
        <f>'37.相撲（青年男子）'!G14</f>
        <v>0</v>
      </c>
      <c r="R295" s="329">
        <f>'37.相撲（青年男子）'!H14</f>
        <v>0</v>
      </c>
      <c r="S295" s="331"/>
    </row>
    <row r="296" spans="1:19" x14ac:dyDescent="0.15">
      <c r="A296" s="332">
        <f t="shared" si="4"/>
        <v>180205</v>
      </c>
      <c r="B296" s="333"/>
      <c r="C296" s="333"/>
      <c r="D296" s="333">
        <v>295</v>
      </c>
      <c r="E296" s="334">
        <v>18</v>
      </c>
      <c r="F296" s="335" t="str">
        <f>IF('0.役員名簿'!$B$7="","",VLOOKUP('0.役員名簿'!$B$7,'各番号（変更不可）'!$J$2:$K$41,2,FALSE))</f>
        <v/>
      </c>
      <c r="G296" s="335" t="s">
        <v>380</v>
      </c>
      <c r="H296" s="335" t="s">
        <v>383</v>
      </c>
      <c r="I296" s="336" t="s">
        <v>482</v>
      </c>
      <c r="J296" s="337" t="s">
        <v>441</v>
      </c>
      <c r="K296" s="337"/>
      <c r="L296" s="337">
        <f>'37.相撲（青年男子）'!C15</f>
        <v>0</v>
      </c>
      <c r="M296" s="337"/>
      <c r="N296" s="338">
        <f>'37.相撲（青年男子）'!D15</f>
        <v>0</v>
      </c>
      <c r="O296" s="337" t="str">
        <f>'37.相撲（青年男子）'!E15</f>
        <v/>
      </c>
      <c r="P296" s="337">
        <f>'37.相撲（青年男子）'!F15</f>
        <v>0</v>
      </c>
      <c r="Q296" s="337">
        <f>'37.相撲（青年男子）'!G15</f>
        <v>0</v>
      </c>
      <c r="R296" s="337">
        <f>'37.相撲（青年男子）'!H15</f>
        <v>0</v>
      </c>
      <c r="S296" s="339"/>
    </row>
    <row r="297" spans="1:19" x14ac:dyDescent="0.15">
      <c r="A297" s="324">
        <f t="shared" si="4"/>
        <v>180206</v>
      </c>
      <c r="B297" s="325"/>
      <c r="C297" s="325"/>
      <c r="D297" s="325">
        <v>296</v>
      </c>
      <c r="E297" s="326">
        <v>18</v>
      </c>
      <c r="F297" s="327" t="str">
        <f>IF('0.役員名簿'!$B$7="","",VLOOKUP('0.役員名簿'!$B$7,'各番号（変更不可）'!$J$2:$K$41,2,FALSE))</f>
        <v/>
      </c>
      <c r="G297" s="327" t="s">
        <v>380</v>
      </c>
      <c r="H297" s="327" t="s">
        <v>384</v>
      </c>
      <c r="I297" s="328" t="s">
        <v>482</v>
      </c>
      <c r="J297" s="329" t="s">
        <v>443</v>
      </c>
      <c r="K297" s="329"/>
      <c r="L297" s="329">
        <f>'37.相撲（青年男子）'!C16</f>
        <v>0</v>
      </c>
      <c r="M297" s="329"/>
      <c r="N297" s="330">
        <f>'37.相撲（青年男子）'!D16</f>
        <v>0</v>
      </c>
      <c r="O297" s="329" t="str">
        <f>'37.相撲（青年男子）'!E16</f>
        <v/>
      </c>
      <c r="P297" s="329">
        <f>'37.相撲（青年男子）'!F16</f>
        <v>0</v>
      </c>
      <c r="Q297" s="329">
        <f>'37.相撲（青年男子）'!G16</f>
        <v>0</v>
      </c>
      <c r="R297" s="329">
        <f>'37.相撲（青年男子）'!H16</f>
        <v>0</v>
      </c>
      <c r="S297" s="331"/>
    </row>
    <row r="298" spans="1:19" x14ac:dyDescent="0.15">
      <c r="A298" s="332">
        <f t="shared" si="4"/>
        <v>180207</v>
      </c>
      <c r="B298" s="333"/>
      <c r="C298" s="333"/>
      <c r="D298" s="333">
        <v>297</v>
      </c>
      <c r="E298" s="334">
        <v>18</v>
      </c>
      <c r="F298" s="335" t="str">
        <f>IF('0.役員名簿'!$B$7="","",VLOOKUP('0.役員名簿'!$B$7,'各番号（変更不可）'!$J$2:$K$41,2,FALSE))</f>
        <v/>
      </c>
      <c r="G298" s="335" t="s">
        <v>380</v>
      </c>
      <c r="H298" s="335" t="s">
        <v>385</v>
      </c>
      <c r="I298" s="336" t="s">
        <v>482</v>
      </c>
      <c r="J298" s="337" t="s">
        <v>421</v>
      </c>
      <c r="K298" s="337"/>
      <c r="L298" s="337">
        <f>'37.相撲（青年男子）'!C17</f>
        <v>0</v>
      </c>
      <c r="M298" s="337"/>
      <c r="N298" s="338">
        <f>'37.相撲（青年男子）'!D17</f>
        <v>0</v>
      </c>
      <c r="O298" s="337" t="str">
        <f>'37.相撲（青年男子）'!E17</f>
        <v/>
      </c>
      <c r="P298" s="337">
        <f>'37.相撲（青年男子）'!F17</f>
        <v>0</v>
      </c>
      <c r="Q298" s="337">
        <f>'37.相撲（青年男子）'!G17</f>
        <v>0</v>
      </c>
      <c r="R298" s="337">
        <f>'37.相撲（青年男子）'!H17</f>
        <v>0</v>
      </c>
      <c r="S298" s="339"/>
    </row>
    <row r="299" spans="1:19" x14ac:dyDescent="0.15">
      <c r="A299" s="324">
        <f t="shared" si="4"/>
        <v>180301</v>
      </c>
      <c r="B299" s="325"/>
      <c r="C299" s="325"/>
      <c r="D299" s="325">
        <v>298</v>
      </c>
      <c r="E299" s="326">
        <v>18</v>
      </c>
      <c r="F299" s="327" t="str">
        <f>IF('0.役員名簿'!$B$7="","",VLOOKUP('0.役員名簿'!$B$7,'各番号（変更不可）'!$J$2:$K$41,2,FALSE))</f>
        <v/>
      </c>
      <c r="G299" s="327" t="s">
        <v>395</v>
      </c>
      <c r="H299" s="327" t="s">
        <v>378</v>
      </c>
      <c r="I299" s="328" t="s">
        <v>486</v>
      </c>
      <c r="J299" s="329"/>
      <c r="K299" s="329"/>
      <c r="L299" s="329">
        <f>'38.相撲（個人戦）'!A11</f>
        <v>0</v>
      </c>
      <c r="M299" s="329"/>
      <c r="N299" s="330">
        <f>'38.相撲（個人戦）'!B11</f>
        <v>0</v>
      </c>
      <c r="O299" s="329" t="str">
        <f>'38.相撲（個人戦）'!C11</f>
        <v/>
      </c>
      <c r="P299" s="329">
        <f>'38.相撲（個人戦）'!D11</f>
        <v>0</v>
      </c>
      <c r="Q299" s="329">
        <f>'38.相撲（個人戦）'!E11</f>
        <v>0</v>
      </c>
      <c r="R299" s="329"/>
      <c r="S299" s="331"/>
    </row>
    <row r="300" spans="1:19" x14ac:dyDescent="0.15">
      <c r="A300" s="332">
        <f t="shared" si="4"/>
        <v>180302</v>
      </c>
      <c r="B300" s="333"/>
      <c r="C300" s="333"/>
      <c r="D300" s="333">
        <v>299</v>
      </c>
      <c r="E300" s="334">
        <v>18</v>
      </c>
      <c r="F300" s="335" t="str">
        <f>IF('0.役員名簿'!$B$7="","",VLOOKUP('0.役員名簿'!$B$7,'各番号（変更不可）'!$J$2:$K$41,2,FALSE))</f>
        <v/>
      </c>
      <c r="G300" s="335" t="s">
        <v>395</v>
      </c>
      <c r="H300" s="335" t="s">
        <v>380</v>
      </c>
      <c r="I300" s="336" t="s">
        <v>486</v>
      </c>
      <c r="J300" s="337"/>
      <c r="K300" s="337"/>
      <c r="L300" s="337">
        <f>'38.相撲（個人戦）'!A12</f>
        <v>0</v>
      </c>
      <c r="M300" s="337"/>
      <c r="N300" s="338">
        <f>'38.相撲（個人戦）'!B12</f>
        <v>0</v>
      </c>
      <c r="O300" s="337" t="str">
        <f>'38.相撲（個人戦）'!C12</f>
        <v/>
      </c>
      <c r="P300" s="337">
        <f>'38.相撲（個人戦）'!D12</f>
        <v>0</v>
      </c>
      <c r="Q300" s="337">
        <f>'38.相撲（個人戦）'!E12</f>
        <v>0</v>
      </c>
      <c r="R300" s="337"/>
      <c r="S300" s="339"/>
    </row>
    <row r="301" spans="1:19" x14ac:dyDescent="0.15">
      <c r="A301" s="324">
        <f t="shared" si="4"/>
        <v>180303</v>
      </c>
      <c r="B301" s="325"/>
      <c r="C301" s="325"/>
      <c r="D301" s="325">
        <v>300</v>
      </c>
      <c r="E301" s="326">
        <v>18</v>
      </c>
      <c r="F301" s="327" t="str">
        <f>IF('0.役員名簿'!$B$7="","",VLOOKUP('0.役員名簿'!$B$7,'各番号（変更不可）'!$J$2:$K$41,2,FALSE))</f>
        <v/>
      </c>
      <c r="G301" s="327" t="s">
        <v>381</v>
      </c>
      <c r="H301" s="327" t="s">
        <v>381</v>
      </c>
      <c r="I301" s="328" t="s">
        <v>486</v>
      </c>
      <c r="J301" s="329"/>
      <c r="K301" s="329"/>
      <c r="L301" s="329">
        <f>'38.相撲（個人戦）'!A13</f>
        <v>0</v>
      </c>
      <c r="M301" s="329"/>
      <c r="N301" s="330">
        <f>'38.相撲（個人戦）'!B13</f>
        <v>0</v>
      </c>
      <c r="O301" s="329" t="str">
        <f>'38.相撲（個人戦）'!C13</f>
        <v/>
      </c>
      <c r="P301" s="329">
        <f>'38.相撲（個人戦）'!D13</f>
        <v>0</v>
      </c>
      <c r="Q301" s="329">
        <f>'38.相撲（個人戦）'!E13</f>
        <v>0</v>
      </c>
      <c r="R301" s="329"/>
      <c r="S301" s="331"/>
    </row>
    <row r="302" spans="1:19" x14ac:dyDescent="0.15">
      <c r="A302" s="332">
        <f t="shared" si="4"/>
        <v>180304</v>
      </c>
      <c r="B302" s="333"/>
      <c r="C302" s="333"/>
      <c r="D302" s="333">
        <v>301</v>
      </c>
      <c r="E302" s="334">
        <v>18</v>
      </c>
      <c r="F302" s="335" t="str">
        <f>IF('0.役員名簿'!$B$7="","",VLOOKUP('0.役員名簿'!$B$7,'各番号（変更不可）'!$J$2:$K$41,2,FALSE))</f>
        <v/>
      </c>
      <c r="G302" s="335" t="s">
        <v>381</v>
      </c>
      <c r="H302" s="335" t="s">
        <v>382</v>
      </c>
      <c r="I302" s="336" t="s">
        <v>486</v>
      </c>
      <c r="J302" s="337"/>
      <c r="K302" s="337"/>
      <c r="L302" s="337">
        <f>'38.相撲（個人戦）'!A14</f>
        <v>0</v>
      </c>
      <c r="M302" s="337"/>
      <c r="N302" s="338">
        <f>'38.相撲（個人戦）'!B14</f>
        <v>0</v>
      </c>
      <c r="O302" s="337" t="str">
        <f>'38.相撲（個人戦）'!C14</f>
        <v/>
      </c>
      <c r="P302" s="337">
        <f>'38.相撲（個人戦）'!D14</f>
        <v>0</v>
      </c>
      <c r="Q302" s="337">
        <f>'38.相撲（個人戦）'!E14</f>
        <v>0</v>
      </c>
      <c r="R302" s="337"/>
      <c r="S302" s="339"/>
    </row>
    <row r="303" spans="1:19" x14ac:dyDescent="0.15">
      <c r="A303" s="324">
        <f t="shared" si="4"/>
        <v>180305</v>
      </c>
      <c r="B303" s="325"/>
      <c r="C303" s="325"/>
      <c r="D303" s="325">
        <v>302</v>
      </c>
      <c r="E303" s="326">
        <v>18</v>
      </c>
      <c r="F303" s="327" t="str">
        <f>IF('0.役員名簿'!$B$7="","",VLOOKUP('0.役員名簿'!$B$7,'各番号（変更不可）'!$J$2:$K$41,2,FALSE))</f>
        <v/>
      </c>
      <c r="G303" s="327" t="s">
        <v>381</v>
      </c>
      <c r="H303" s="327" t="s">
        <v>383</v>
      </c>
      <c r="I303" s="328" t="s">
        <v>486</v>
      </c>
      <c r="J303" s="329"/>
      <c r="K303" s="329"/>
      <c r="L303" s="329">
        <f>'38.相撲（個人戦）'!A15</f>
        <v>0</v>
      </c>
      <c r="M303" s="329"/>
      <c r="N303" s="330">
        <f>'38.相撲（個人戦）'!B15</f>
        <v>0</v>
      </c>
      <c r="O303" s="329" t="str">
        <f>'38.相撲（個人戦）'!C15</f>
        <v/>
      </c>
      <c r="P303" s="329">
        <f>'38.相撲（個人戦）'!D15</f>
        <v>0</v>
      </c>
      <c r="Q303" s="329">
        <f>'38.相撲（個人戦）'!E15</f>
        <v>0</v>
      </c>
      <c r="R303" s="329"/>
      <c r="S303" s="331"/>
    </row>
    <row r="304" spans="1:19" x14ac:dyDescent="0.15">
      <c r="A304" s="332">
        <f t="shared" si="4"/>
        <v>180306</v>
      </c>
      <c r="B304" s="333"/>
      <c r="C304" s="333"/>
      <c r="D304" s="333">
        <v>303</v>
      </c>
      <c r="E304" s="334">
        <v>18</v>
      </c>
      <c r="F304" s="335" t="str">
        <f>IF('0.役員名簿'!$B$7="","",VLOOKUP('0.役員名簿'!$B$7,'各番号（変更不可）'!$J$2:$K$41,2,FALSE))</f>
        <v/>
      </c>
      <c r="G304" s="335" t="s">
        <v>381</v>
      </c>
      <c r="H304" s="335" t="s">
        <v>384</v>
      </c>
      <c r="I304" s="336" t="s">
        <v>486</v>
      </c>
      <c r="J304" s="337"/>
      <c r="K304" s="337"/>
      <c r="L304" s="337">
        <f>'38.相撲（個人戦）'!A16</f>
        <v>0</v>
      </c>
      <c r="M304" s="337"/>
      <c r="N304" s="338">
        <f>'38.相撲（個人戦）'!B16</f>
        <v>0</v>
      </c>
      <c r="O304" s="337" t="str">
        <f>'38.相撲（個人戦）'!C16</f>
        <v/>
      </c>
      <c r="P304" s="337">
        <f>'38.相撲（個人戦）'!D16</f>
        <v>0</v>
      </c>
      <c r="Q304" s="337">
        <f>'38.相撲（個人戦）'!E16</f>
        <v>0</v>
      </c>
      <c r="R304" s="337"/>
      <c r="S304" s="339"/>
    </row>
    <row r="305" spans="1:19" x14ac:dyDescent="0.15">
      <c r="A305" s="324">
        <f t="shared" si="4"/>
        <v>180307</v>
      </c>
      <c r="B305" s="325"/>
      <c r="C305" s="325"/>
      <c r="D305" s="325">
        <v>304</v>
      </c>
      <c r="E305" s="326">
        <v>18</v>
      </c>
      <c r="F305" s="327" t="str">
        <f>IF('0.役員名簿'!$B$7="","",VLOOKUP('0.役員名簿'!$B$7,'各番号（変更不可）'!$J$2:$K$41,2,FALSE))</f>
        <v/>
      </c>
      <c r="G305" s="327" t="s">
        <v>381</v>
      </c>
      <c r="H305" s="327" t="s">
        <v>385</v>
      </c>
      <c r="I305" s="328" t="s">
        <v>486</v>
      </c>
      <c r="J305" s="329"/>
      <c r="K305" s="329"/>
      <c r="L305" s="329">
        <f>'38.相撲（個人戦）'!A17</f>
        <v>0</v>
      </c>
      <c r="M305" s="329"/>
      <c r="N305" s="330">
        <f>'38.相撲（個人戦）'!B17</f>
        <v>0</v>
      </c>
      <c r="O305" s="329" t="str">
        <f>'38.相撲（個人戦）'!C17</f>
        <v/>
      </c>
      <c r="P305" s="329">
        <f>'38.相撲（個人戦）'!D17</f>
        <v>0</v>
      </c>
      <c r="Q305" s="329">
        <f>'38.相撲（個人戦）'!E17</f>
        <v>0</v>
      </c>
      <c r="R305" s="329"/>
      <c r="S305" s="331"/>
    </row>
    <row r="306" spans="1:19" x14ac:dyDescent="0.15">
      <c r="A306" s="332">
        <f t="shared" si="4"/>
        <v>180308</v>
      </c>
      <c r="B306" s="333"/>
      <c r="C306" s="333"/>
      <c r="D306" s="333">
        <v>305</v>
      </c>
      <c r="E306" s="334">
        <v>18</v>
      </c>
      <c r="F306" s="335" t="str">
        <f>IF('0.役員名簿'!$B$7="","",VLOOKUP('0.役員名簿'!$B$7,'各番号（変更不可）'!$J$2:$K$41,2,FALSE))</f>
        <v/>
      </c>
      <c r="G306" s="335" t="s">
        <v>381</v>
      </c>
      <c r="H306" s="335" t="s">
        <v>386</v>
      </c>
      <c r="I306" s="336" t="s">
        <v>486</v>
      </c>
      <c r="J306" s="337"/>
      <c r="K306" s="337"/>
      <c r="L306" s="337">
        <f>'38.相撲（個人戦）'!A18</f>
        <v>0</v>
      </c>
      <c r="M306" s="337"/>
      <c r="N306" s="338">
        <f>'38.相撲（個人戦）'!B18</f>
        <v>0</v>
      </c>
      <c r="O306" s="337" t="str">
        <f>'38.相撲（個人戦）'!C18</f>
        <v/>
      </c>
      <c r="P306" s="337">
        <f>'38.相撲（個人戦）'!D18</f>
        <v>0</v>
      </c>
      <c r="Q306" s="337">
        <f>'38.相撲（個人戦）'!E18</f>
        <v>0</v>
      </c>
      <c r="R306" s="337"/>
      <c r="S306" s="339"/>
    </row>
    <row r="307" spans="1:19" x14ac:dyDescent="0.15">
      <c r="A307" s="324">
        <f t="shared" si="4"/>
        <v>180309</v>
      </c>
      <c r="B307" s="325"/>
      <c r="C307" s="325"/>
      <c r="D307" s="325">
        <v>306</v>
      </c>
      <c r="E307" s="326">
        <v>18</v>
      </c>
      <c r="F307" s="327" t="str">
        <f>IF('0.役員名簿'!$B$7="","",VLOOKUP('0.役員名簿'!$B$7,'各番号（変更不可）'!$J$2:$K$41,2,FALSE))</f>
        <v/>
      </c>
      <c r="G307" s="327" t="s">
        <v>381</v>
      </c>
      <c r="H307" s="327" t="s">
        <v>387</v>
      </c>
      <c r="I307" s="328" t="s">
        <v>486</v>
      </c>
      <c r="J307" s="329"/>
      <c r="K307" s="329"/>
      <c r="L307" s="329">
        <f>'38.相撲（個人戦）'!A19</f>
        <v>0</v>
      </c>
      <c r="M307" s="329"/>
      <c r="N307" s="330">
        <f>'38.相撲（個人戦）'!B19</f>
        <v>0</v>
      </c>
      <c r="O307" s="329" t="str">
        <f>'38.相撲（個人戦）'!C19</f>
        <v/>
      </c>
      <c r="P307" s="329">
        <f>'38.相撲（個人戦）'!D19</f>
        <v>0</v>
      </c>
      <c r="Q307" s="329">
        <f>'38.相撲（個人戦）'!E19</f>
        <v>0</v>
      </c>
      <c r="R307" s="329"/>
      <c r="S307" s="331"/>
    </row>
    <row r="308" spans="1:19" x14ac:dyDescent="0.15">
      <c r="A308" s="332">
        <f t="shared" si="4"/>
        <v>180310</v>
      </c>
      <c r="B308" s="333"/>
      <c r="C308" s="333"/>
      <c r="D308" s="333">
        <v>307</v>
      </c>
      <c r="E308" s="334">
        <v>18</v>
      </c>
      <c r="F308" s="335" t="str">
        <f>IF('0.役員名簿'!$B$7="","",VLOOKUP('0.役員名簿'!$B$7,'各番号（変更不可）'!$J$2:$K$41,2,FALSE))</f>
        <v/>
      </c>
      <c r="G308" s="335" t="s">
        <v>381</v>
      </c>
      <c r="H308" s="335" t="s">
        <v>388</v>
      </c>
      <c r="I308" s="336" t="s">
        <v>486</v>
      </c>
      <c r="J308" s="337"/>
      <c r="K308" s="337"/>
      <c r="L308" s="337">
        <f>'38.相撲（個人戦）'!A20</f>
        <v>0</v>
      </c>
      <c r="M308" s="337"/>
      <c r="N308" s="338">
        <f>'38.相撲（個人戦）'!B20</f>
        <v>0</v>
      </c>
      <c r="O308" s="337" t="str">
        <f>'38.相撲（個人戦）'!C20</f>
        <v/>
      </c>
      <c r="P308" s="337">
        <f>'38.相撲（個人戦）'!D20</f>
        <v>0</v>
      </c>
      <c r="Q308" s="337">
        <f>'38.相撲（個人戦）'!E20</f>
        <v>0</v>
      </c>
      <c r="R308" s="337"/>
      <c r="S308" s="339"/>
    </row>
    <row r="309" spans="1:19" x14ac:dyDescent="0.15">
      <c r="A309" s="324">
        <f t="shared" si="4"/>
        <v>190101</v>
      </c>
      <c r="B309" s="325"/>
      <c r="C309" s="325"/>
      <c r="D309" s="325">
        <v>308</v>
      </c>
      <c r="E309" s="326">
        <v>19</v>
      </c>
      <c r="F309" s="327" t="str">
        <f>IF('0.役員名簿'!$B$7="","",VLOOKUP('0.役員名簿'!$B$7,'各番号（変更不可）'!$J$2:$K$41,2,FALSE))</f>
        <v/>
      </c>
      <c r="G309" s="327" t="s">
        <v>379</v>
      </c>
      <c r="H309" s="327" t="s">
        <v>378</v>
      </c>
      <c r="I309" s="328" t="s">
        <v>481</v>
      </c>
      <c r="J309" s="329" t="s">
        <v>416</v>
      </c>
      <c r="K309" s="329">
        <f>'39.ソフトボール（一般男子）'!B11</f>
        <v>30</v>
      </c>
      <c r="L309" s="329">
        <f>'39.ソフトボール（一般男子）'!C11</f>
        <v>0</v>
      </c>
      <c r="M309" s="329"/>
      <c r="N309" s="330">
        <f>'39.ソフトボール（一般男子）'!D11</f>
        <v>0</v>
      </c>
      <c r="O309" s="329" t="str">
        <f>'39.ソフトボール（一般男子）'!E11</f>
        <v/>
      </c>
      <c r="P309" s="329">
        <f>'39.ソフトボール（一般男子）'!F11</f>
        <v>0</v>
      </c>
      <c r="Q309" s="329"/>
      <c r="R309" s="329"/>
      <c r="S309" s="331"/>
    </row>
    <row r="310" spans="1:19" x14ac:dyDescent="0.15">
      <c r="A310" s="332">
        <f t="shared" si="4"/>
        <v>190102</v>
      </c>
      <c r="B310" s="333"/>
      <c r="C310" s="333"/>
      <c r="D310" s="333">
        <v>309</v>
      </c>
      <c r="E310" s="334">
        <v>19</v>
      </c>
      <c r="F310" s="335" t="str">
        <f>IF('0.役員名簿'!$B$7="","",VLOOKUP('0.役員名簿'!$B$7,'各番号（変更不可）'!$J$2:$K$41,2,FALSE))</f>
        <v/>
      </c>
      <c r="G310" s="335" t="s">
        <v>379</v>
      </c>
      <c r="H310" s="335" t="s">
        <v>380</v>
      </c>
      <c r="I310" s="336" t="s">
        <v>481</v>
      </c>
      <c r="J310" s="337" t="s">
        <v>417</v>
      </c>
      <c r="K310" s="337">
        <f>'39.ソフトボール（一般男子）'!B12</f>
        <v>10</v>
      </c>
      <c r="L310" s="337">
        <f>'39.ソフトボール（一般男子）'!C12</f>
        <v>0</v>
      </c>
      <c r="M310" s="337"/>
      <c r="N310" s="338">
        <f>'39.ソフトボール（一般男子）'!D12</f>
        <v>0</v>
      </c>
      <c r="O310" s="337" t="str">
        <f>'39.ソフトボール（一般男子）'!E12</f>
        <v/>
      </c>
      <c r="P310" s="337">
        <f>'39.ソフトボール（一般男子）'!F12</f>
        <v>0</v>
      </c>
      <c r="Q310" s="337"/>
      <c r="R310" s="337"/>
      <c r="S310" s="339"/>
    </row>
    <row r="311" spans="1:19" x14ac:dyDescent="0.15">
      <c r="A311" s="324">
        <f t="shared" si="4"/>
        <v>190103</v>
      </c>
      <c r="B311" s="325"/>
      <c r="C311" s="325"/>
      <c r="D311" s="325">
        <v>310</v>
      </c>
      <c r="E311" s="326">
        <v>19</v>
      </c>
      <c r="F311" s="327" t="str">
        <f>IF('0.役員名簿'!$B$7="","",VLOOKUP('0.役員名簿'!$B$7,'各番号（変更不可）'!$J$2:$K$41,2,FALSE))</f>
        <v/>
      </c>
      <c r="G311" s="327" t="s">
        <v>378</v>
      </c>
      <c r="H311" s="327" t="s">
        <v>381</v>
      </c>
      <c r="I311" s="328" t="s">
        <v>481</v>
      </c>
      <c r="J311" s="329" t="s">
        <v>417</v>
      </c>
      <c r="K311" s="329">
        <f>'39.ソフトボール（一般男子）'!B13</f>
        <v>0</v>
      </c>
      <c r="L311" s="329">
        <f>'39.ソフトボール（一般男子）'!C13</f>
        <v>0</v>
      </c>
      <c r="M311" s="329"/>
      <c r="N311" s="330">
        <f>'39.ソフトボール（一般男子）'!D13</f>
        <v>0</v>
      </c>
      <c r="O311" s="329" t="str">
        <f>'39.ソフトボール（一般男子）'!E13</f>
        <v/>
      </c>
      <c r="P311" s="329">
        <f>'39.ソフトボール（一般男子）'!F13</f>
        <v>0</v>
      </c>
      <c r="Q311" s="329"/>
      <c r="R311" s="329"/>
      <c r="S311" s="331"/>
    </row>
    <row r="312" spans="1:19" x14ac:dyDescent="0.15">
      <c r="A312" s="332">
        <f t="shared" si="4"/>
        <v>190104</v>
      </c>
      <c r="B312" s="333"/>
      <c r="C312" s="333"/>
      <c r="D312" s="333">
        <v>311</v>
      </c>
      <c r="E312" s="334">
        <v>19</v>
      </c>
      <c r="F312" s="335" t="str">
        <f>IF('0.役員名簿'!$B$7="","",VLOOKUP('0.役員名簿'!$B$7,'各番号（変更不可）'!$J$2:$K$41,2,FALSE))</f>
        <v/>
      </c>
      <c r="G312" s="335" t="s">
        <v>378</v>
      </c>
      <c r="H312" s="335" t="s">
        <v>382</v>
      </c>
      <c r="I312" s="336" t="s">
        <v>481</v>
      </c>
      <c r="J312" s="337" t="s">
        <v>417</v>
      </c>
      <c r="K312" s="337">
        <f>'39.ソフトボール（一般男子）'!B14</f>
        <v>0</v>
      </c>
      <c r="L312" s="337">
        <f>'39.ソフトボール（一般男子）'!C14</f>
        <v>0</v>
      </c>
      <c r="M312" s="337"/>
      <c r="N312" s="338">
        <f>'39.ソフトボール（一般男子）'!D14</f>
        <v>0</v>
      </c>
      <c r="O312" s="337" t="str">
        <f>'39.ソフトボール（一般男子）'!E14</f>
        <v/>
      </c>
      <c r="P312" s="337">
        <f>'39.ソフトボール（一般男子）'!F14</f>
        <v>0</v>
      </c>
      <c r="Q312" s="337"/>
      <c r="R312" s="337"/>
      <c r="S312" s="339"/>
    </row>
    <row r="313" spans="1:19" x14ac:dyDescent="0.15">
      <c r="A313" s="324">
        <f t="shared" si="4"/>
        <v>190105</v>
      </c>
      <c r="B313" s="325"/>
      <c r="C313" s="325"/>
      <c r="D313" s="325">
        <v>312</v>
      </c>
      <c r="E313" s="326">
        <v>19</v>
      </c>
      <c r="F313" s="327" t="str">
        <f>IF('0.役員名簿'!$B$7="","",VLOOKUP('0.役員名簿'!$B$7,'各番号（変更不可）'!$J$2:$K$41,2,FALSE))</f>
        <v/>
      </c>
      <c r="G313" s="327" t="s">
        <v>378</v>
      </c>
      <c r="H313" s="327" t="s">
        <v>383</v>
      </c>
      <c r="I313" s="328" t="s">
        <v>481</v>
      </c>
      <c r="J313" s="329" t="s">
        <v>417</v>
      </c>
      <c r="K313" s="329">
        <f>'39.ソフトボール（一般男子）'!B15</f>
        <v>0</v>
      </c>
      <c r="L313" s="329">
        <f>'39.ソフトボール（一般男子）'!C15</f>
        <v>0</v>
      </c>
      <c r="M313" s="329"/>
      <c r="N313" s="330">
        <f>'39.ソフトボール（一般男子）'!D15</f>
        <v>0</v>
      </c>
      <c r="O313" s="329" t="str">
        <f>'39.ソフトボール（一般男子）'!E15</f>
        <v/>
      </c>
      <c r="P313" s="329">
        <f>'39.ソフトボール（一般男子）'!F15</f>
        <v>0</v>
      </c>
      <c r="Q313" s="329"/>
      <c r="R313" s="329"/>
      <c r="S313" s="331"/>
    </row>
    <row r="314" spans="1:19" x14ac:dyDescent="0.15">
      <c r="A314" s="332">
        <f t="shared" si="4"/>
        <v>190106</v>
      </c>
      <c r="B314" s="333"/>
      <c r="C314" s="333"/>
      <c r="D314" s="333">
        <v>313</v>
      </c>
      <c r="E314" s="334">
        <v>19</v>
      </c>
      <c r="F314" s="335" t="str">
        <f>IF('0.役員名簿'!$B$7="","",VLOOKUP('0.役員名簿'!$B$7,'各番号（変更不可）'!$J$2:$K$41,2,FALSE))</f>
        <v/>
      </c>
      <c r="G314" s="335" t="s">
        <v>378</v>
      </c>
      <c r="H314" s="335" t="s">
        <v>384</v>
      </c>
      <c r="I314" s="336" t="s">
        <v>481</v>
      </c>
      <c r="J314" s="337" t="s">
        <v>417</v>
      </c>
      <c r="K314" s="337">
        <f>'39.ソフトボール（一般男子）'!B16</f>
        <v>0</v>
      </c>
      <c r="L314" s="337">
        <f>'39.ソフトボール（一般男子）'!C16</f>
        <v>0</v>
      </c>
      <c r="M314" s="337"/>
      <c r="N314" s="338">
        <f>'39.ソフトボール（一般男子）'!D16</f>
        <v>0</v>
      </c>
      <c r="O314" s="337" t="str">
        <f>'39.ソフトボール（一般男子）'!E16</f>
        <v/>
      </c>
      <c r="P314" s="337">
        <f>'39.ソフトボール（一般男子）'!F16</f>
        <v>0</v>
      </c>
      <c r="Q314" s="337"/>
      <c r="R314" s="337"/>
      <c r="S314" s="339"/>
    </row>
    <row r="315" spans="1:19" x14ac:dyDescent="0.15">
      <c r="A315" s="324">
        <f t="shared" si="4"/>
        <v>190107</v>
      </c>
      <c r="B315" s="325"/>
      <c r="C315" s="325"/>
      <c r="D315" s="325">
        <v>314</v>
      </c>
      <c r="E315" s="326">
        <v>19</v>
      </c>
      <c r="F315" s="327" t="str">
        <f>IF('0.役員名簿'!$B$7="","",VLOOKUP('0.役員名簿'!$B$7,'各番号（変更不可）'!$J$2:$K$41,2,FALSE))</f>
        <v/>
      </c>
      <c r="G315" s="327" t="s">
        <v>378</v>
      </c>
      <c r="H315" s="327" t="s">
        <v>385</v>
      </c>
      <c r="I315" s="328" t="s">
        <v>481</v>
      </c>
      <c r="J315" s="329" t="s">
        <v>417</v>
      </c>
      <c r="K315" s="329">
        <f>'39.ソフトボール（一般男子）'!B17</f>
        <v>0</v>
      </c>
      <c r="L315" s="329">
        <f>'39.ソフトボール（一般男子）'!C17</f>
        <v>0</v>
      </c>
      <c r="M315" s="329"/>
      <c r="N315" s="330">
        <f>'39.ソフトボール（一般男子）'!D17</f>
        <v>0</v>
      </c>
      <c r="O315" s="329" t="str">
        <f>'39.ソフトボール（一般男子）'!E17</f>
        <v/>
      </c>
      <c r="P315" s="329">
        <f>'39.ソフトボール（一般男子）'!F17</f>
        <v>0</v>
      </c>
      <c r="Q315" s="329"/>
      <c r="R315" s="329"/>
      <c r="S315" s="331"/>
    </row>
    <row r="316" spans="1:19" x14ac:dyDescent="0.15">
      <c r="A316" s="332">
        <f t="shared" si="4"/>
        <v>190108</v>
      </c>
      <c r="B316" s="333"/>
      <c r="C316" s="333"/>
      <c r="D316" s="333">
        <v>315</v>
      </c>
      <c r="E316" s="334">
        <v>19</v>
      </c>
      <c r="F316" s="335" t="str">
        <f>IF('0.役員名簿'!$B$7="","",VLOOKUP('0.役員名簿'!$B$7,'各番号（変更不可）'!$J$2:$K$41,2,FALSE))</f>
        <v/>
      </c>
      <c r="G316" s="335" t="s">
        <v>378</v>
      </c>
      <c r="H316" s="335" t="s">
        <v>386</v>
      </c>
      <c r="I316" s="336" t="s">
        <v>481</v>
      </c>
      <c r="J316" s="337" t="s">
        <v>417</v>
      </c>
      <c r="K316" s="337">
        <f>'39.ソフトボール（一般男子）'!B18</f>
        <v>0</v>
      </c>
      <c r="L316" s="337">
        <f>'39.ソフトボール（一般男子）'!C18</f>
        <v>0</v>
      </c>
      <c r="M316" s="337"/>
      <c r="N316" s="338">
        <f>'39.ソフトボール（一般男子）'!D18</f>
        <v>0</v>
      </c>
      <c r="O316" s="337" t="str">
        <f>'39.ソフトボール（一般男子）'!E18</f>
        <v/>
      </c>
      <c r="P316" s="337">
        <f>'39.ソフトボール（一般男子）'!F18</f>
        <v>0</v>
      </c>
      <c r="Q316" s="337"/>
      <c r="R316" s="337"/>
      <c r="S316" s="339"/>
    </row>
    <row r="317" spans="1:19" x14ac:dyDescent="0.15">
      <c r="A317" s="324">
        <f t="shared" si="4"/>
        <v>190109</v>
      </c>
      <c r="B317" s="325"/>
      <c r="C317" s="325"/>
      <c r="D317" s="325">
        <v>316</v>
      </c>
      <c r="E317" s="326">
        <v>19</v>
      </c>
      <c r="F317" s="327" t="str">
        <f>IF('0.役員名簿'!$B$7="","",VLOOKUP('0.役員名簿'!$B$7,'各番号（変更不可）'!$J$2:$K$41,2,FALSE))</f>
        <v/>
      </c>
      <c r="G317" s="327" t="s">
        <v>378</v>
      </c>
      <c r="H317" s="327" t="s">
        <v>387</v>
      </c>
      <c r="I317" s="328" t="s">
        <v>481</v>
      </c>
      <c r="J317" s="329" t="s">
        <v>417</v>
      </c>
      <c r="K317" s="329">
        <f>'39.ソフトボール（一般男子）'!B19</f>
        <v>0</v>
      </c>
      <c r="L317" s="329">
        <f>'39.ソフトボール（一般男子）'!C19</f>
        <v>0</v>
      </c>
      <c r="M317" s="329"/>
      <c r="N317" s="330">
        <f>'39.ソフトボール（一般男子）'!D19</f>
        <v>0</v>
      </c>
      <c r="O317" s="329" t="str">
        <f>'39.ソフトボール（一般男子）'!E19</f>
        <v/>
      </c>
      <c r="P317" s="329">
        <f>'39.ソフトボール（一般男子）'!F19</f>
        <v>0</v>
      </c>
      <c r="Q317" s="329"/>
      <c r="R317" s="329"/>
      <c r="S317" s="331"/>
    </row>
    <row r="318" spans="1:19" x14ac:dyDescent="0.15">
      <c r="A318" s="332">
        <f t="shared" si="4"/>
        <v>190110</v>
      </c>
      <c r="B318" s="333"/>
      <c r="C318" s="333"/>
      <c r="D318" s="333">
        <v>317</v>
      </c>
      <c r="E318" s="334">
        <v>19</v>
      </c>
      <c r="F318" s="335" t="str">
        <f>IF('0.役員名簿'!$B$7="","",VLOOKUP('0.役員名簿'!$B$7,'各番号（変更不可）'!$J$2:$K$41,2,FALSE))</f>
        <v/>
      </c>
      <c r="G318" s="335" t="s">
        <v>378</v>
      </c>
      <c r="H318" s="335" t="s">
        <v>388</v>
      </c>
      <c r="I318" s="336" t="s">
        <v>481</v>
      </c>
      <c r="J318" s="337" t="s">
        <v>417</v>
      </c>
      <c r="K318" s="337">
        <f>'39.ソフトボール（一般男子）'!B20</f>
        <v>0</v>
      </c>
      <c r="L318" s="337">
        <f>'39.ソフトボール（一般男子）'!C20</f>
        <v>0</v>
      </c>
      <c r="M318" s="337"/>
      <c r="N318" s="338">
        <f>'39.ソフトボール（一般男子）'!D20</f>
        <v>0</v>
      </c>
      <c r="O318" s="337" t="str">
        <f>'39.ソフトボール（一般男子）'!E20</f>
        <v/>
      </c>
      <c r="P318" s="337">
        <f>'39.ソフトボール（一般男子）'!F20</f>
        <v>0</v>
      </c>
      <c r="Q318" s="337"/>
      <c r="R318" s="337"/>
      <c r="S318" s="339"/>
    </row>
    <row r="319" spans="1:19" x14ac:dyDescent="0.15">
      <c r="A319" s="324">
        <f t="shared" si="4"/>
        <v>190111</v>
      </c>
      <c r="B319" s="325"/>
      <c r="C319" s="325"/>
      <c r="D319" s="325">
        <v>318</v>
      </c>
      <c r="E319" s="326">
        <v>19</v>
      </c>
      <c r="F319" s="327" t="str">
        <f>IF('0.役員名簿'!$B$7="","",VLOOKUP('0.役員名簿'!$B$7,'各番号（変更不可）'!$J$2:$K$41,2,FALSE))</f>
        <v/>
      </c>
      <c r="G319" s="327" t="s">
        <v>378</v>
      </c>
      <c r="H319" s="327">
        <v>11</v>
      </c>
      <c r="I319" s="328" t="s">
        <v>481</v>
      </c>
      <c r="J319" s="329" t="s">
        <v>417</v>
      </c>
      <c r="K319" s="329">
        <f>'39.ソフトボール（一般男子）'!B21</f>
        <v>0</v>
      </c>
      <c r="L319" s="329">
        <f>'39.ソフトボール（一般男子）'!C21</f>
        <v>0</v>
      </c>
      <c r="M319" s="329"/>
      <c r="N319" s="330">
        <f>'39.ソフトボール（一般男子）'!D21</f>
        <v>0</v>
      </c>
      <c r="O319" s="329" t="str">
        <f>'39.ソフトボール（一般男子）'!E21</f>
        <v/>
      </c>
      <c r="P319" s="329">
        <f>'39.ソフトボール（一般男子）'!F21</f>
        <v>0</v>
      </c>
      <c r="Q319" s="329"/>
      <c r="R319" s="329"/>
      <c r="S319" s="331"/>
    </row>
    <row r="320" spans="1:19" x14ac:dyDescent="0.15">
      <c r="A320" s="332">
        <f t="shared" si="4"/>
        <v>190112</v>
      </c>
      <c r="B320" s="333"/>
      <c r="C320" s="333"/>
      <c r="D320" s="333">
        <v>319</v>
      </c>
      <c r="E320" s="334">
        <v>19</v>
      </c>
      <c r="F320" s="335" t="str">
        <f>IF('0.役員名簿'!$B$7="","",VLOOKUP('0.役員名簿'!$B$7,'各番号（変更不可）'!$J$2:$K$41,2,FALSE))</f>
        <v/>
      </c>
      <c r="G320" s="335" t="s">
        <v>378</v>
      </c>
      <c r="H320" s="335">
        <v>12</v>
      </c>
      <c r="I320" s="336" t="s">
        <v>481</v>
      </c>
      <c r="J320" s="337" t="s">
        <v>417</v>
      </c>
      <c r="K320" s="337">
        <f>'39.ソフトボール（一般男子）'!B22</f>
        <v>0</v>
      </c>
      <c r="L320" s="337">
        <f>'39.ソフトボール（一般男子）'!C22</f>
        <v>0</v>
      </c>
      <c r="M320" s="337"/>
      <c r="N320" s="338">
        <f>'39.ソフトボール（一般男子）'!D22</f>
        <v>0</v>
      </c>
      <c r="O320" s="337" t="str">
        <f>'39.ソフトボール（一般男子）'!E22</f>
        <v/>
      </c>
      <c r="P320" s="337">
        <f>'39.ソフトボール（一般男子）'!F22</f>
        <v>0</v>
      </c>
      <c r="Q320" s="337"/>
      <c r="R320" s="337"/>
      <c r="S320" s="339"/>
    </row>
    <row r="321" spans="1:19" x14ac:dyDescent="0.15">
      <c r="A321" s="324">
        <f t="shared" si="4"/>
        <v>190113</v>
      </c>
      <c r="B321" s="325"/>
      <c r="C321" s="325"/>
      <c r="D321" s="325">
        <v>320</v>
      </c>
      <c r="E321" s="326">
        <v>19</v>
      </c>
      <c r="F321" s="327" t="str">
        <f>IF('0.役員名簿'!$B$7="","",VLOOKUP('0.役員名簿'!$B$7,'各番号（変更不可）'!$J$2:$K$41,2,FALSE))</f>
        <v/>
      </c>
      <c r="G321" s="327" t="s">
        <v>378</v>
      </c>
      <c r="H321" s="327">
        <v>13</v>
      </c>
      <c r="I321" s="328" t="s">
        <v>481</v>
      </c>
      <c r="J321" s="329" t="s">
        <v>417</v>
      </c>
      <c r="K321" s="329">
        <f>'39.ソフトボール（一般男子）'!B23</f>
        <v>0</v>
      </c>
      <c r="L321" s="329">
        <f>'39.ソフトボール（一般男子）'!C23</f>
        <v>0</v>
      </c>
      <c r="M321" s="329"/>
      <c r="N321" s="330">
        <f>'39.ソフトボール（一般男子）'!D23</f>
        <v>0</v>
      </c>
      <c r="O321" s="329" t="str">
        <f>'39.ソフトボール（一般男子）'!E23</f>
        <v/>
      </c>
      <c r="P321" s="329">
        <f>'39.ソフトボール（一般男子）'!F23</f>
        <v>0</v>
      </c>
      <c r="Q321" s="329"/>
      <c r="R321" s="329"/>
      <c r="S321" s="331"/>
    </row>
    <row r="322" spans="1:19" x14ac:dyDescent="0.15">
      <c r="A322" s="332">
        <f t="shared" ref="A322:A393" si="5">VALUE(E322&amp;F322&amp;G322&amp;H322)</f>
        <v>190114</v>
      </c>
      <c r="B322" s="333"/>
      <c r="C322" s="333"/>
      <c r="D322" s="333">
        <v>321</v>
      </c>
      <c r="E322" s="334">
        <v>19</v>
      </c>
      <c r="F322" s="335" t="str">
        <f>IF('0.役員名簿'!$B$7="","",VLOOKUP('0.役員名簿'!$B$7,'各番号（変更不可）'!$J$2:$K$41,2,FALSE))</f>
        <v/>
      </c>
      <c r="G322" s="335" t="s">
        <v>378</v>
      </c>
      <c r="H322" s="335">
        <v>14</v>
      </c>
      <c r="I322" s="336" t="s">
        <v>481</v>
      </c>
      <c r="J322" s="337" t="s">
        <v>417</v>
      </c>
      <c r="K322" s="337">
        <f>'39.ソフトボール（一般男子）'!B24</f>
        <v>0</v>
      </c>
      <c r="L322" s="337">
        <f>'39.ソフトボール（一般男子）'!C24</f>
        <v>0</v>
      </c>
      <c r="M322" s="337"/>
      <c r="N322" s="338">
        <f>'39.ソフトボール（一般男子）'!D24</f>
        <v>0</v>
      </c>
      <c r="O322" s="337" t="str">
        <f>'39.ソフトボール（一般男子）'!E24</f>
        <v/>
      </c>
      <c r="P322" s="337">
        <f>'39.ソフトボール（一般男子）'!F24</f>
        <v>0</v>
      </c>
      <c r="Q322" s="337"/>
      <c r="R322" s="337"/>
      <c r="S322" s="339"/>
    </row>
    <row r="323" spans="1:19" x14ac:dyDescent="0.15">
      <c r="A323" s="324">
        <f t="shared" si="5"/>
        <v>190115</v>
      </c>
      <c r="B323" s="325"/>
      <c r="C323" s="325"/>
      <c r="D323" s="325">
        <v>322</v>
      </c>
      <c r="E323" s="326">
        <v>19</v>
      </c>
      <c r="F323" s="327" t="str">
        <f>IF('0.役員名簿'!$B$7="","",VLOOKUP('0.役員名簿'!$B$7,'各番号（変更不可）'!$J$2:$K$41,2,FALSE))</f>
        <v/>
      </c>
      <c r="G323" s="327" t="s">
        <v>378</v>
      </c>
      <c r="H323" s="327">
        <v>15</v>
      </c>
      <c r="I323" s="328" t="s">
        <v>481</v>
      </c>
      <c r="J323" s="329" t="s">
        <v>417</v>
      </c>
      <c r="K323" s="329">
        <f>'39.ソフトボール（一般男子）'!B25</f>
        <v>0</v>
      </c>
      <c r="L323" s="329">
        <f>'39.ソフトボール（一般男子）'!C25</f>
        <v>0</v>
      </c>
      <c r="M323" s="329"/>
      <c r="N323" s="330">
        <f>'39.ソフトボール（一般男子）'!D25</f>
        <v>0</v>
      </c>
      <c r="O323" s="329" t="str">
        <f>'39.ソフトボール（一般男子）'!E25</f>
        <v/>
      </c>
      <c r="P323" s="329">
        <f>'39.ソフトボール（一般男子）'!F25</f>
        <v>0</v>
      </c>
      <c r="Q323" s="329"/>
      <c r="R323" s="329"/>
      <c r="S323" s="331"/>
    </row>
    <row r="324" spans="1:19" x14ac:dyDescent="0.15">
      <c r="A324" s="332">
        <f t="shared" si="5"/>
        <v>190116</v>
      </c>
      <c r="B324" s="333"/>
      <c r="C324" s="333"/>
      <c r="D324" s="333">
        <v>323</v>
      </c>
      <c r="E324" s="334">
        <v>19</v>
      </c>
      <c r="F324" s="335" t="str">
        <f>IF('0.役員名簿'!$B$7="","",VLOOKUP('0.役員名簿'!$B$7,'各番号（変更不可）'!$J$2:$K$41,2,FALSE))</f>
        <v/>
      </c>
      <c r="G324" s="335" t="s">
        <v>378</v>
      </c>
      <c r="H324" s="335">
        <v>16</v>
      </c>
      <c r="I324" s="336" t="s">
        <v>481</v>
      </c>
      <c r="J324" s="337" t="s">
        <v>417</v>
      </c>
      <c r="K324" s="337">
        <f>'39.ソフトボール（一般男子）'!B26</f>
        <v>0</v>
      </c>
      <c r="L324" s="337">
        <f>'39.ソフトボール（一般男子）'!C26</f>
        <v>0</v>
      </c>
      <c r="M324" s="337"/>
      <c r="N324" s="338">
        <f>'39.ソフトボール（一般男子）'!D26</f>
        <v>0</v>
      </c>
      <c r="O324" s="337" t="str">
        <f>'39.ソフトボール（一般男子）'!E26</f>
        <v/>
      </c>
      <c r="P324" s="337">
        <f>'39.ソフトボール（一般男子）'!F26</f>
        <v>0</v>
      </c>
      <c r="Q324" s="337"/>
      <c r="R324" s="337"/>
      <c r="S324" s="339"/>
    </row>
    <row r="325" spans="1:19" x14ac:dyDescent="0.15">
      <c r="A325" s="324">
        <f t="shared" si="5"/>
        <v>190117</v>
      </c>
      <c r="B325" s="325"/>
      <c r="C325" s="325"/>
      <c r="D325" s="325">
        <v>324</v>
      </c>
      <c r="E325" s="326">
        <v>19</v>
      </c>
      <c r="F325" s="327" t="str">
        <f>IF('0.役員名簿'!$B$7="","",VLOOKUP('0.役員名簿'!$B$7,'各番号（変更不可）'!$J$2:$K$41,2,FALSE))</f>
        <v/>
      </c>
      <c r="G325" s="327" t="s">
        <v>378</v>
      </c>
      <c r="H325" s="327">
        <v>17</v>
      </c>
      <c r="I325" s="328" t="s">
        <v>481</v>
      </c>
      <c r="J325" s="329" t="s">
        <v>417</v>
      </c>
      <c r="K325" s="329">
        <f>'39.ソフトボール（一般男子）'!B27</f>
        <v>0</v>
      </c>
      <c r="L325" s="329">
        <f>'39.ソフトボール（一般男子）'!C27</f>
        <v>0</v>
      </c>
      <c r="M325" s="329"/>
      <c r="N325" s="330">
        <f>'39.ソフトボール（一般男子）'!D27</f>
        <v>0</v>
      </c>
      <c r="O325" s="329" t="str">
        <f>'39.ソフトボール（一般男子）'!E27</f>
        <v/>
      </c>
      <c r="P325" s="329">
        <f>'39.ソフトボール（一般男子）'!F27</f>
        <v>0</v>
      </c>
      <c r="Q325" s="329"/>
      <c r="R325" s="329"/>
      <c r="S325" s="331"/>
    </row>
    <row r="326" spans="1:19" x14ac:dyDescent="0.15">
      <c r="A326" s="332">
        <f t="shared" si="5"/>
        <v>190118</v>
      </c>
      <c r="B326" s="333"/>
      <c r="C326" s="333"/>
      <c r="D326" s="333">
        <v>325</v>
      </c>
      <c r="E326" s="334">
        <v>19</v>
      </c>
      <c r="F326" s="335" t="str">
        <f>IF('0.役員名簿'!$B$7="","",VLOOKUP('0.役員名簿'!$B$7,'各番号（変更不可）'!$J$2:$K$41,2,FALSE))</f>
        <v/>
      </c>
      <c r="G326" s="335" t="s">
        <v>378</v>
      </c>
      <c r="H326" s="335">
        <v>18</v>
      </c>
      <c r="I326" s="336" t="s">
        <v>481</v>
      </c>
      <c r="J326" s="337" t="s">
        <v>417</v>
      </c>
      <c r="K326" s="337">
        <f>'39.ソフトボール（一般男子）'!B28</f>
        <v>0</v>
      </c>
      <c r="L326" s="337">
        <f>'39.ソフトボール（一般男子）'!C28</f>
        <v>0</v>
      </c>
      <c r="M326" s="337"/>
      <c r="N326" s="338">
        <f>'39.ソフトボール（一般男子）'!D28</f>
        <v>0</v>
      </c>
      <c r="O326" s="337" t="str">
        <f>'39.ソフトボール（一般男子）'!E28</f>
        <v/>
      </c>
      <c r="P326" s="337">
        <f>'39.ソフトボール（一般男子）'!F28</f>
        <v>0</v>
      </c>
      <c r="Q326" s="337"/>
      <c r="R326" s="337"/>
      <c r="S326" s="339"/>
    </row>
    <row r="327" spans="1:19" x14ac:dyDescent="0.15">
      <c r="A327" s="324">
        <f t="shared" si="5"/>
        <v>200101</v>
      </c>
      <c r="B327" s="325"/>
      <c r="C327" s="325"/>
      <c r="D327" s="325">
        <v>326</v>
      </c>
      <c r="E327" s="326">
        <v>20</v>
      </c>
      <c r="F327" s="327" t="str">
        <f>IF('0.役員名簿'!$B$7="","",VLOOKUP('0.役員名簿'!$B$7,'各番号（変更不可）'!$J$2:$K$41,2,FALSE))</f>
        <v/>
      </c>
      <c r="G327" s="327" t="s">
        <v>378</v>
      </c>
      <c r="H327" s="327" t="s">
        <v>378</v>
      </c>
      <c r="I327" s="328" t="s">
        <v>665</v>
      </c>
      <c r="J327" s="329" t="s">
        <v>416</v>
      </c>
      <c r="K327" s="329"/>
      <c r="L327" s="329">
        <f>'40.空手道（男子）'!G11</f>
        <v>0</v>
      </c>
      <c r="M327" s="329"/>
      <c r="N327" s="330">
        <f>'40.空手道（男子）'!H11</f>
        <v>0</v>
      </c>
      <c r="O327" s="329" t="str">
        <f>'40.空手道（男子）'!I11</f>
        <v/>
      </c>
      <c r="P327" s="329">
        <f>'40.空手道（男子）'!J11</f>
        <v>0</v>
      </c>
      <c r="Q327" s="329">
        <f>'40.空手道（男子）'!K11</f>
        <v>0</v>
      </c>
      <c r="R327" s="329">
        <f>'40.空手道（男子）'!L11</f>
        <v>0</v>
      </c>
      <c r="S327" s="329">
        <f>'40.空手道（男子）'!M11</f>
        <v>0</v>
      </c>
    </row>
    <row r="328" spans="1:19" x14ac:dyDescent="0.15">
      <c r="A328" s="332">
        <f t="shared" si="5"/>
        <v>200102</v>
      </c>
      <c r="B328" s="333"/>
      <c r="C328" s="333"/>
      <c r="D328" s="333">
        <v>327</v>
      </c>
      <c r="E328" s="334">
        <v>20</v>
      </c>
      <c r="F328" s="335" t="str">
        <f>IF('0.役員名簿'!$B$7="","",VLOOKUP('0.役員名簿'!$B$7,'各番号（変更不可）'!$J$2:$K$41,2,FALSE))</f>
        <v/>
      </c>
      <c r="G328" s="335" t="s">
        <v>378</v>
      </c>
      <c r="H328" s="335" t="s">
        <v>380</v>
      </c>
      <c r="I328" s="336" t="s">
        <v>665</v>
      </c>
      <c r="J328" s="337" t="s">
        <v>417</v>
      </c>
      <c r="K328" s="337"/>
      <c r="L328" s="337">
        <f>'40.空手道（男子）'!G12</f>
        <v>0</v>
      </c>
      <c r="M328" s="337"/>
      <c r="N328" s="338">
        <f>'40.空手道（男子）'!H12</f>
        <v>0</v>
      </c>
      <c r="O328" s="337" t="str">
        <f>'40.空手道（男子）'!I12</f>
        <v/>
      </c>
      <c r="P328" s="337">
        <f>'40.空手道（男子）'!J12</f>
        <v>0</v>
      </c>
      <c r="Q328" s="337">
        <f>'40.空手道（男子）'!K12</f>
        <v>0</v>
      </c>
      <c r="R328" s="337">
        <f>'40.空手道（男子）'!L12</f>
        <v>0</v>
      </c>
      <c r="S328" s="339">
        <f>'40.空手道（男子）'!M12</f>
        <v>0</v>
      </c>
    </row>
    <row r="329" spans="1:19" x14ac:dyDescent="0.15">
      <c r="A329" s="324">
        <f t="shared" si="5"/>
        <v>200103</v>
      </c>
      <c r="B329" s="325"/>
      <c r="C329" s="325"/>
      <c r="D329" s="325">
        <v>328</v>
      </c>
      <c r="E329" s="326">
        <v>20</v>
      </c>
      <c r="F329" s="327" t="str">
        <f>IF('0.役員名簿'!$B$7="","",VLOOKUP('0.役員名簿'!$B$7,'各番号（変更不可）'!$J$2:$K$41,2,FALSE))</f>
        <v/>
      </c>
      <c r="G329" s="327" t="s">
        <v>378</v>
      </c>
      <c r="H329" s="327" t="s">
        <v>381</v>
      </c>
      <c r="I329" s="328" t="s">
        <v>665</v>
      </c>
      <c r="J329" s="329" t="s">
        <v>417</v>
      </c>
      <c r="K329" s="329"/>
      <c r="L329" s="329">
        <f>'40.空手道（男子）'!G13</f>
        <v>0</v>
      </c>
      <c r="M329" s="329"/>
      <c r="N329" s="330">
        <f>'40.空手道（男子）'!H13</f>
        <v>0</v>
      </c>
      <c r="O329" s="329" t="str">
        <f>'40.空手道（男子）'!I13</f>
        <v/>
      </c>
      <c r="P329" s="329">
        <f>'40.空手道（男子）'!J13</f>
        <v>0</v>
      </c>
      <c r="Q329" s="329">
        <f>'40.空手道（男子）'!K13</f>
        <v>0</v>
      </c>
      <c r="R329" s="329">
        <f>'40.空手道（男子）'!L13</f>
        <v>0</v>
      </c>
      <c r="S329" s="331">
        <f>'40.空手道（男子）'!M13</f>
        <v>0</v>
      </c>
    </row>
    <row r="330" spans="1:19" x14ac:dyDescent="0.15">
      <c r="A330" s="332">
        <f t="shared" si="5"/>
        <v>200104</v>
      </c>
      <c r="B330" s="333"/>
      <c r="C330" s="333"/>
      <c r="D330" s="333">
        <v>329</v>
      </c>
      <c r="E330" s="334">
        <v>20</v>
      </c>
      <c r="F330" s="335" t="str">
        <f>IF('0.役員名簿'!$B$7="","",VLOOKUP('0.役員名簿'!$B$7,'各番号（変更不可）'!$J$2:$K$41,2,FALSE))</f>
        <v/>
      </c>
      <c r="G330" s="335" t="s">
        <v>378</v>
      </c>
      <c r="H330" s="335" t="s">
        <v>382</v>
      </c>
      <c r="I330" s="336" t="s">
        <v>665</v>
      </c>
      <c r="J330" s="337" t="s">
        <v>417</v>
      </c>
      <c r="K330" s="337"/>
      <c r="L330" s="337">
        <f>'40.空手道（男子）'!G14</f>
        <v>0</v>
      </c>
      <c r="M330" s="337"/>
      <c r="N330" s="338">
        <f>'40.空手道（男子）'!H14</f>
        <v>0</v>
      </c>
      <c r="O330" s="337" t="str">
        <f>'40.空手道（男子）'!I14</f>
        <v/>
      </c>
      <c r="P330" s="337">
        <f>'40.空手道（男子）'!J14</f>
        <v>0</v>
      </c>
      <c r="Q330" s="337">
        <f>'40.空手道（男子）'!K14</f>
        <v>0</v>
      </c>
      <c r="R330" s="337">
        <f>'40.空手道（男子）'!L14</f>
        <v>0</v>
      </c>
      <c r="S330" s="339">
        <f>'40.空手道（男子）'!M14</f>
        <v>0</v>
      </c>
    </row>
    <row r="331" spans="1:19" x14ac:dyDescent="0.15">
      <c r="A331" s="324">
        <f t="shared" si="5"/>
        <v>200105</v>
      </c>
      <c r="B331" s="325"/>
      <c r="C331" s="325"/>
      <c r="D331" s="325">
        <v>330</v>
      </c>
      <c r="E331" s="326">
        <v>20</v>
      </c>
      <c r="F331" s="327" t="str">
        <f>IF('0.役員名簿'!$B$7="","",VLOOKUP('0.役員名簿'!$B$7,'各番号（変更不可）'!$J$2:$K$41,2,FALSE))</f>
        <v/>
      </c>
      <c r="G331" s="327" t="s">
        <v>378</v>
      </c>
      <c r="H331" s="327" t="s">
        <v>383</v>
      </c>
      <c r="I331" s="328" t="s">
        <v>665</v>
      </c>
      <c r="J331" s="329" t="s">
        <v>444</v>
      </c>
      <c r="K331" s="329"/>
      <c r="L331" s="329">
        <f>'40.空手道（男子）'!G15</f>
        <v>0</v>
      </c>
      <c r="M331" s="329"/>
      <c r="N331" s="330">
        <f>'40.空手道（男子）'!H15</f>
        <v>0</v>
      </c>
      <c r="O331" s="329" t="str">
        <f>'40.空手道（男子）'!I15</f>
        <v/>
      </c>
      <c r="P331" s="329">
        <f>'40.空手道（男子）'!J15</f>
        <v>0</v>
      </c>
      <c r="Q331" s="329">
        <f>'40.空手道（男子）'!K15</f>
        <v>0</v>
      </c>
      <c r="R331" s="329">
        <f>'40.空手道（男子）'!L15</f>
        <v>0</v>
      </c>
      <c r="S331" s="331">
        <f>'40.空手道（男子）'!M15</f>
        <v>0</v>
      </c>
    </row>
    <row r="332" spans="1:19" x14ac:dyDescent="0.15">
      <c r="A332" s="332">
        <f t="shared" si="5"/>
        <v>200201</v>
      </c>
      <c r="B332" s="333"/>
      <c r="C332" s="333"/>
      <c r="D332" s="333">
        <v>331</v>
      </c>
      <c r="E332" s="334">
        <v>20</v>
      </c>
      <c r="F332" s="335" t="str">
        <f>IF('0.役員名簿'!$B$7="","",VLOOKUP('0.役員名簿'!$B$7,'各番号（変更不可）'!$J$2:$K$41,2,FALSE))</f>
        <v/>
      </c>
      <c r="G332" s="335" t="s">
        <v>380</v>
      </c>
      <c r="H332" s="340" t="s">
        <v>670</v>
      </c>
      <c r="I332" s="336" t="s">
        <v>666</v>
      </c>
      <c r="J332" s="337" t="s">
        <v>417</v>
      </c>
      <c r="K332" s="337"/>
      <c r="L332" s="337">
        <f>'40.空手道（男子）'!G24</f>
        <v>0</v>
      </c>
      <c r="M332" s="337"/>
      <c r="N332" s="338">
        <f>'40.空手道（男子）'!H24</f>
        <v>0</v>
      </c>
      <c r="O332" s="337" t="str">
        <f>'40.空手道（男子）'!I24</f>
        <v/>
      </c>
      <c r="P332" s="337">
        <f>'40.空手道（男子）'!J24</f>
        <v>0</v>
      </c>
      <c r="Q332" s="337">
        <f>'40.空手道（男子）'!K24</f>
        <v>0</v>
      </c>
      <c r="R332" s="337">
        <f>'40.空手道（男子）'!L24</f>
        <v>0</v>
      </c>
      <c r="S332" s="337">
        <f>'40.空手道（男子）'!M24</f>
        <v>0</v>
      </c>
    </row>
    <row r="333" spans="1:19" x14ac:dyDescent="0.15">
      <c r="A333" s="324">
        <f t="shared" si="5"/>
        <v>200202</v>
      </c>
      <c r="B333" s="325"/>
      <c r="C333" s="325"/>
      <c r="D333" s="325">
        <v>332</v>
      </c>
      <c r="E333" s="326">
        <v>20</v>
      </c>
      <c r="F333" s="327" t="str">
        <f>IF('0.役員名簿'!$B$7="","",VLOOKUP('0.役員名簿'!$B$7,'各番号（変更不可）'!$J$2:$K$41,2,FALSE))</f>
        <v/>
      </c>
      <c r="G333" s="327" t="s">
        <v>380</v>
      </c>
      <c r="H333" s="341" t="s">
        <v>671</v>
      </c>
      <c r="I333" s="328" t="s">
        <v>666</v>
      </c>
      <c r="J333" s="329" t="s">
        <v>417</v>
      </c>
      <c r="K333" s="329"/>
      <c r="L333" s="329">
        <f>'40.空手道（男子）'!G25</f>
        <v>0</v>
      </c>
      <c r="M333" s="329"/>
      <c r="N333" s="330">
        <f>'40.空手道（男子）'!H25</f>
        <v>0</v>
      </c>
      <c r="O333" s="329" t="str">
        <f>'40.空手道（男子）'!I25</f>
        <v/>
      </c>
      <c r="P333" s="329">
        <f>'40.空手道（男子）'!J25</f>
        <v>0</v>
      </c>
      <c r="Q333" s="329">
        <f>'40.空手道（男子）'!K25</f>
        <v>0</v>
      </c>
      <c r="R333" s="329">
        <f>'40.空手道（男子）'!L25</f>
        <v>0</v>
      </c>
      <c r="S333" s="331">
        <f>'40.空手道（男子）'!M25</f>
        <v>0</v>
      </c>
    </row>
    <row r="334" spans="1:19" x14ac:dyDescent="0.15">
      <c r="A334" s="332">
        <f t="shared" si="5"/>
        <v>200203</v>
      </c>
      <c r="B334" s="333"/>
      <c r="C334" s="333"/>
      <c r="D334" s="333">
        <v>333</v>
      </c>
      <c r="E334" s="334">
        <v>20</v>
      </c>
      <c r="F334" s="335" t="str">
        <f>IF('0.役員名簿'!$B$7="","",VLOOKUP('0.役員名簿'!$B$7,'各番号（変更不可）'!$J$2:$K$41,2,FALSE))</f>
        <v/>
      </c>
      <c r="G334" s="335" t="s">
        <v>380</v>
      </c>
      <c r="H334" s="340" t="s">
        <v>672</v>
      </c>
      <c r="I334" s="336" t="s">
        <v>666</v>
      </c>
      <c r="J334" s="337" t="s">
        <v>417</v>
      </c>
      <c r="K334" s="337"/>
      <c r="L334" s="337">
        <f>'40.空手道（男子）'!G26</f>
        <v>0</v>
      </c>
      <c r="M334" s="337"/>
      <c r="N334" s="338">
        <f>'40.空手道（男子）'!H26</f>
        <v>0</v>
      </c>
      <c r="O334" s="337" t="str">
        <f>'40.空手道（男子）'!I26</f>
        <v/>
      </c>
      <c r="P334" s="337">
        <f>'40.空手道（男子）'!J26</f>
        <v>0</v>
      </c>
      <c r="Q334" s="337">
        <f>'40.空手道（男子）'!K26</f>
        <v>0</v>
      </c>
      <c r="R334" s="337">
        <f>'40.空手道（男子）'!L26</f>
        <v>0</v>
      </c>
      <c r="S334" s="339">
        <f>'40.空手道（男子）'!M26</f>
        <v>0</v>
      </c>
    </row>
    <row r="335" spans="1:19" x14ac:dyDescent="0.15">
      <c r="A335" s="324">
        <f t="shared" si="5"/>
        <v>200204</v>
      </c>
      <c r="B335" s="325"/>
      <c r="C335" s="325"/>
      <c r="D335" s="325">
        <v>334</v>
      </c>
      <c r="E335" s="326">
        <v>20</v>
      </c>
      <c r="F335" s="327" t="str">
        <f>IF('0.役員名簿'!$B$7="","",VLOOKUP('0.役員名簿'!$B$7,'各番号（変更不可）'!$J$2:$K$41,2,FALSE))</f>
        <v/>
      </c>
      <c r="G335" s="327" t="s">
        <v>380</v>
      </c>
      <c r="H335" s="341" t="s">
        <v>673</v>
      </c>
      <c r="I335" s="328" t="s">
        <v>666</v>
      </c>
      <c r="J335" s="329" t="s">
        <v>417</v>
      </c>
      <c r="K335" s="329"/>
      <c r="L335" s="329">
        <f>'40.空手道（男子）'!G27</f>
        <v>0</v>
      </c>
      <c r="M335" s="329"/>
      <c r="N335" s="330">
        <f>'40.空手道（男子）'!H27</f>
        <v>0</v>
      </c>
      <c r="O335" s="329" t="str">
        <f>'40.空手道（男子）'!I27</f>
        <v/>
      </c>
      <c r="P335" s="329">
        <f>'40.空手道（男子）'!J27</f>
        <v>0</v>
      </c>
      <c r="Q335" s="329">
        <f>'40.空手道（男子）'!K27</f>
        <v>0</v>
      </c>
      <c r="R335" s="329">
        <f>'40.空手道（男子）'!L27</f>
        <v>0</v>
      </c>
      <c r="S335" s="331">
        <f>'40.空手道（男子）'!M27</f>
        <v>0</v>
      </c>
    </row>
    <row r="336" spans="1:19" x14ac:dyDescent="0.15">
      <c r="A336" s="332">
        <f t="shared" si="5"/>
        <v>200205</v>
      </c>
      <c r="B336" s="333"/>
      <c r="C336" s="333"/>
      <c r="D336" s="333">
        <v>335</v>
      </c>
      <c r="E336" s="334">
        <v>20</v>
      </c>
      <c r="F336" s="335" t="str">
        <f>IF('0.役員名簿'!$B$7="","",VLOOKUP('0.役員名簿'!$B$7,'各番号（変更不可）'!$J$2:$K$41,2,FALSE))</f>
        <v/>
      </c>
      <c r="G336" s="335" t="s">
        <v>380</v>
      </c>
      <c r="H336" s="340" t="s">
        <v>674</v>
      </c>
      <c r="I336" s="336" t="s">
        <v>666</v>
      </c>
      <c r="J336" s="337" t="s">
        <v>417</v>
      </c>
      <c r="K336" s="337"/>
      <c r="L336" s="337">
        <f>'40.空手道（男子）'!G28</f>
        <v>0</v>
      </c>
      <c r="M336" s="337"/>
      <c r="N336" s="338">
        <f>'40.空手道（男子）'!H28</f>
        <v>0</v>
      </c>
      <c r="O336" s="337" t="str">
        <f>'40.空手道（男子）'!I28</f>
        <v/>
      </c>
      <c r="P336" s="337">
        <f>'40.空手道（男子）'!J28</f>
        <v>0</v>
      </c>
      <c r="Q336" s="337">
        <f>'40.空手道（男子）'!K28</f>
        <v>0</v>
      </c>
      <c r="R336" s="337">
        <f>'40.空手道（男子）'!L28</f>
        <v>0</v>
      </c>
      <c r="S336" s="339">
        <f>'40.空手道（男子）'!M28</f>
        <v>0</v>
      </c>
    </row>
    <row r="337" spans="1:19" x14ac:dyDescent="0.15">
      <c r="A337" s="324">
        <f t="shared" si="5"/>
        <v>200301</v>
      </c>
      <c r="B337" s="325"/>
      <c r="C337" s="325"/>
      <c r="D337" s="325">
        <v>336</v>
      </c>
      <c r="E337" s="326">
        <v>20</v>
      </c>
      <c r="F337" s="327" t="str">
        <f>IF('0.役員名簿'!$B$7="","",VLOOKUP('0.役員名簿'!$B$7,'各番号（変更不可）'!$J$2:$K$41,2,FALSE))</f>
        <v/>
      </c>
      <c r="G337" s="327" t="s">
        <v>381</v>
      </c>
      <c r="H337" s="341" t="s">
        <v>670</v>
      </c>
      <c r="I337" s="328" t="s">
        <v>667</v>
      </c>
      <c r="J337" s="329" t="s">
        <v>417</v>
      </c>
      <c r="K337" s="329"/>
      <c r="L337" s="329">
        <f>'40.空手道（男子）'!G36</f>
        <v>0</v>
      </c>
      <c r="M337" s="329"/>
      <c r="N337" s="330">
        <f>'40.空手道（男子）'!H36</f>
        <v>0</v>
      </c>
      <c r="O337" s="329" t="str">
        <f>'40.空手道（男子）'!I36</f>
        <v/>
      </c>
      <c r="P337" s="329">
        <f>'40.空手道（男子）'!J36</f>
        <v>0</v>
      </c>
      <c r="Q337" s="329">
        <f>'40.空手道（男子）'!K36</f>
        <v>0</v>
      </c>
      <c r="R337" s="329">
        <f>'40.空手道（男子）'!L36</f>
        <v>0</v>
      </c>
      <c r="S337" s="329">
        <f>'40.空手道（男子）'!M36</f>
        <v>0</v>
      </c>
    </row>
    <row r="338" spans="1:19" x14ac:dyDescent="0.15">
      <c r="A338" s="332">
        <f t="shared" si="5"/>
        <v>200302</v>
      </c>
      <c r="B338" s="333"/>
      <c r="C338" s="333"/>
      <c r="D338" s="333">
        <v>337</v>
      </c>
      <c r="E338" s="334">
        <v>20</v>
      </c>
      <c r="F338" s="335" t="str">
        <f>IF('0.役員名簿'!$B$7="","",VLOOKUP('0.役員名簿'!$B$7,'各番号（変更不可）'!$J$2:$K$41,2,FALSE))</f>
        <v/>
      </c>
      <c r="G338" s="335" t="s">
        <v>381</v>
      </c>
      <c r="H338" s="340" t="s">
        <v>671</v>
      </c>
      <c r="I338" s="336" t="s">
        <v>667</v>
      </c>
      <c r="J338" s="337" t="s">
        <v>417</v>
      </c>
      <c r="K338" s="337"/>
      <c r="L338" s="337">
        <f>'40.空手道（男子）'!G37</f>
        <v>0</v>
      </c>
      <c r="M338" s="337"/>
      <c r="N338" s="338">
        <f>'40.空手道（男子）'!H37</f>
        <v>0</v>
      </c>
      <c r="O338" s="337" t="str">
        <f>'40.空手道（男子）'!I37</f>
        <v/>
      </c>
      <c r="P338" s="337">
        <f>'40.空手道（男子）'!J37</f>
        <v>0</v>
      </c>
      <c r="Q338" s="337">
        <f>'40.空手道（男子）'!K37</f>
        <v>0</v>
      </c>
      <c r="R338" s="337">
        <f>'40.空手道（男子）'!L37</f>
        <v>0</v>
      </c>
      <c r="S338" s="339">
        <f>'40.空手道（男子）'!M37</f>
        <v>0</v>
      </c>
    </row>
    <row r="339" spans="1:19" x14ac:dyDescent="0.15">
      <c r="A339" s="324">
        <f t="shared" si="5"/>
        <v>200303</v>
      </c>
      <c r="B339" s="325"/>
      <c r="C339" s="325"/>
      <c r="D339" s="325">
        <v>338</v>
      </c>
      <c r="E339" s="326">
        <v>20</v>
      </c>
      <c r="F339" s="327" t="str">
        <f>IF('0.役員名簿'!$B$7="","",VLOOKUP('0.役員名簿'!$B$7,'各番号（変更不可）'!$J$2:$K$41,2,FALSE))</f>
        <v/>
      </c>
      <c r="G339" s="327" t="s">
        <v>381</v>
      </c>
      <c r="H339" s="341" t="s">
        <v>672</v>
      </c>
      <c r="I339" s="328" t="s">
        <v>667</v>
      </c>
      <c r="J339" s="329" t="s">
        <v>417</v>
      </c>
      <c r="K339" s="329"/>
      <c r="L339" s="329">
        <f>'40.空手道（男子）'!G38</f>
        <v>0</v>
      </c>
      <c r="M339" s="329"/>
      <c r="N339" s="330">
        <f>'40.空手道（男子）'!H38</f>
        <v>0</v>
      </c>
      <c r="O339" s="329" t="str">
        <f>'40.空手道（男子）'!I38</f>
        <v/>
      </c>
      <c r="P339" s="329">
        <f>'40.空手道（男子）'!J38</f>
        <v>0</v>
      </c>
      <c r="Q339" s="329">
        <f>'40.空手道（男子）'!K38</f>
        <v>0</v>
      </c>
      <c r="R339" s="329">
        <f>'40.空手道（男子）'!L38</f>
        <v>0</v>
      </c>
      <c r="S339" s="331">
        <f>'40.空手道（男子）'!M38</f>
        <v>0</v>
      </c>
    </row>
    <row r="340" spans="1:19" x14ac:dyDescent="0.15">
      <c r="A340" s="332">
        <f t="shared" si="5"/>
        <v>200304</v>
      </c>
      <c r="B340" s="333"/>
      <c r="C340" s="333"/>
      <c r="D340" s="333">
        <v>339</v>
      </c>
      <c r="E340" s="334">
        <v>20</v>
      </c>
      <c r="F340" s="335" t="str">
        <f>IF('0.役員名簿'!$B$7="","",VLOOKUP('0.役員名簿'!$B$7,'各番号（変更不可）'!$J$2:$K$41,2,FALSE))</f>
        <v/>
      </c>
      <c r="G340" s="335" t="s">
        <v>381</v>
      </c>
      <c r="H340" s="340" t="s">
        <v>673</v>
      </c>
      <c r="I340" s="336" t="s">
        <v>667</v>
      </c>
      <c r="J340" s="337" t="s">
        <v>417</v>
      </c>
      <c r="K340" s="337"/>
      <c r="L340" s="337">
        <f>'40.空手道（男子）'!G39</f>
        <v>0</v>
      </c>
      <c r="M340" s="337"/>
      <c r="N340" s="338">
        <f>'40.空手道（男子）'!H39</f>
        <v>0</v>
      </c>
      <c r="O340" s="337" t="str">
        <f>'40.空手道（男子）'!I39</f>
        <v/>
      </c>
      <c r="P340" s="337">
        <f>'40.空手道（男子）'!J39</f>
        <v>0</v>
      </c>
      <c r="Q340" s="337">
        <f>'40.空手道（男子）'!K39</f>
        <v>0</v>
      </c>
      <c r="R340" s="337">
        <f>'40.空手道（男子）'!L39</f>
        <v>0</v>
      </c>
      <c r="S340" s="339">
        <f>'40.空手道（男子）'!M39</f>
        <v>0</v>
      </c>
    </row>
    <row r="341" spans="1:19" x14ac:dyDescent="0.15">
      <c r="A341" s="324">
        <f t="shared" si="5"/>
        <v>200401</v>
      </c>
      <c r="B341" s="325"/>
      <c r="C341" s="325"/>
      <c r="D341" s="325">
        <v>340</v>
      </c>
      <c r="E341" s="326">
        <v>20</v>
      </c>
      <c r="F341" s="327" t="str">
        <f>IF('0.役員名簿'!$B$7="","",VLOOKUP('0.役員名簿'!$B$7,'各番号（変更不可）'!$J$2:$K$41,2,FALSE))</f>
        <v/>
      </c>
      <c r="G341" s="341" t="s">
        <v>673</v>
      </c>
      <c r="H341" s="341" t="s">
        <v>670</v>
      </c>
      <c r="I341" s="328" t="s">
        <v>668</v>
      </c>
      <c r="J341" s="329" t="s">
        <v>417</v>
      </c>
      <c r="K341" s="329"/>
      <c r="L341" s="329">
        <f>'41.空手道（壮年男子）'!C10</f>
        <v>0</v>
      </c>
      <c r="M341" s="329"/>
      <c r="N341" s="330">
        <f>'41.空手道（壮年男子）'!D10</f>
        <v>0</v>
      </c>
      <c r="O341" s="329" t="str">
        <f>'41.空手道（壮年男子）'!E10</f>
        <v/>
      </c>
      <c r="P341" s="329">
        <f>'41.空手道（壮年男子）'!F10</f>
        <v>0</v>
      </c>
      <c r="Q341" s="329">
        <f>'41.空手道（壮年男子）'!G10</f>
        <v>0</v>
      </c>
      <c r="R341" s="329">
        <f>'41.空手道（壮年男子）'!H10</f>
        <v>0</v>
      </c>
      <c r="S341" s="331"/>
    </row>
    <row r="342" spans="1:19" x14ac:dyDescent="0.15">
      <c r="A342" s="332">
        <f t="shared" si="5"/>
        <v>200402</v>
      </c>
      <c r="B342" s="333"/>
      <c r="C342" s="333"/>
      <c r="D342" s="333">
        <v>341</v>
      </c>
      <c r="E342" s="334">
        <v>20</v>
      </c>
      <c r="F342" s="335" t="str">
        <f>IF('0.役員名簿'!$B$7="","",VLOOKUP('0.役員名簿'!$B$7,'各番号（変更不可）'!$J$2:$K$41,2,FALSE))</f>
        <v/>
      </c>
      <c r="G342" s="340" t="s">
        <v>673</v>
      </c>
      <c r="H342" s="340" t="s">
        <v>671</v>
      </c>
      <c r="I342" s="336" t="s">
        <v>668</v>
      </c>
      <c r="J342" s="337" t="s">
        <v>417</v>
      </c>
      <c r="K342" s="337"/>
      <c r="L342" s="337">
        <f>'41.空手道（壮年男子）'!C11</f>
        <v>0</v>
      </c>
      <c r="M342" s="337"/>
      <c r="N342" s="338">
        <f>'41.空手道（壮年男子）'!D11</f>
        <v>0</v>
      </c>
      <c r="O342" s="337" t="str">
        <f>'41.空手道（壮年男子）'!E11</f>
        <v/>
      </c>
      <c r="P342" s="337">
        <f>'41.空手道（壮年男子）'!F11</f>
        <v>0</v>
      </c>
      <c r="Q342" s="337">
        <f>'41.空手道（壮年男子）'!G11</f>
        <v>0</v>
      </c>
      <c r="R342" s="337">
        <f>'41.空手道（壮年男子）'!H11</f>
        <v>0</v>
      </c>
      <c r="S342" s="339"/>
    </row>
    <row r="343" spans="1:19" x14ac:dyDescent="0.15">
      <c r="A343" s="324">
        <f t="shared" si="5"/>
        <v>200403</v>
      </c>
      <c r="B343" s="325"/>
      <c r="C343" s="325"/>
      <c r="D343" s="325">
        <v>342</v>
      </c>
      <c r="E343" s="326">
        <v>20</v>
      </c>
      <c r="F343" s="327" t="str">
        <f>IF('0.役員名簿'!$B$7="","",VLOOKUP('0.役員名簿'!$B$7,'各番号（変更不可）'!$J$2:$K$41,2,FALSE))</f>
        <v/>
      </c>
      <c r="G343" s="341" t="s">
        <v>673</v>
      </c>
      <c r="H343" s="341" t="s">
        <v>672</v>
      </c>
      <c r="I343" s="328" t="s">
        <v>668</v>
      </c>
      <c r="J343" s="329" t="s">
        <v>417</v>
      </c>
      <c r="K343" s="329"/>
      <c r="L343" s="329">
        <f>'41.空手道（壮年男子）'!C12</f>
        <v>0</v>
      </c>
      <c r="M343" s="329"/>
      <c r="N343" s="330">
        <f>'41.空手道（壮年男子）'!D12</f>
        <v>0</v>
      </c>
      <c r="O343" s="329" t="str">
        <f>'41.空手道（壮年男子）'!E12</f>
        <v/>
      </c>
      <c r="P343" s="329">
        <f>'41.空手道（壮年男子）'!F12</f>
        <v>0</v>
      </c>
      <c r="Q343" s="329">
        <f>'41.空手道（壮年男子）'!G12</f>
        <v>0</v>
      </c>
      <c r="R343" s="329">
        <f>'41.空手道（壮年男子）'!H12</f>
        <v>0</v>
      </c>
      <c r="S343" s="331"/>
    </row>
    <row r="344" spans="1:19" x14ac:dyDescent="0.15">
      <c r="A344" s="332">
        <f t="shared" si="5"/>
        <v>200404</v>
      </c>
      <c r="B344" s="333"/>
      <c r="C344" s="333"/>
      <c r="D344" s="333">
        <v>343</v>
      </c>
      <c r="E344" s="334">
        <v>20</v>
      </c>
      <c r="F344" s="335" t="str">
        <f>IF('0.役員名簿'!$B$7="","",VLOOKUP('0.役員名簿'!$B$7,'各番号（変更不可）'!$J$2:$K$41,2,FALSE))</f>
        <v/>
      </c>
      <c r="G344" s="340" t="s">
        <v>673</v>
      </c>
      <c r="H344" s="340" t="s">
        <v>673</v>
      </c>
      <c r="I344" s="336" t="s">
        <v>668</v>
      </c>
      <c r="J344" s="337" t="s">
        <v>417</v>
      </c>
      <c r="K344" s="337"/>
      <c r="L344" s="337">
        <f>'41.空手道（壮年男子）'!C13</f>
        <v>0</v>
      </c>
      <c r="M344" s="337"/>
      <c r="N344" s="338">
        <f>'41.空手道（壮年男子）'!D13</f>
        <v>0</v>
      </c>
      <c r="O344" s="337" t="str">
        <f>'41.空手道（壮年男子）'!E13</f>
        <v/>
      </c>
      <c r="P344" s="337">
        <f>'41.空手道（壮年男子）'!F13</f>
        <v>0</v>
      </c>
      <c r="Q344" s="337">
        <f>'41.空手道（壮年男子）'!G13</f>
        <v>0</v>
      </c>
      <c r="R344" s="337">
        <f>'41.空手道（壮年男子）'!H13</f>
        <v>0</v>
      </c>
      <c r="S344" s="339"/>
    </row>
    <row r="345" spans="1:19" x14ac:dyDescent="0.15">
      <c r="A345" s="324">
        <f t="shared" si="5"/>
        <v>200405</v>
      </c>
      <c r="B345" s="325"/>
      <c r="C345" s="325"/>
      <c r="D345" s="325">
        <v>344</v>
      </c>
      <c r="E345" s="326">
        <v>20</v>
      </c>
      <c r="F345" s="327" t="str">
        <f>IF('0.役員名簿'!$B$7="","",VLOOKUP('0.役員名簿'!$B$7,'各番号（変更不可）'!$J$2:$K$41,2,FALSE))</f>
        <v/>
      </c>
      <c r="G345" s="341" t="s">
        <v>673</v>
      </c>
      <c r="H345" s="341" t="s">
        <v>383</v>
      </c>
      <c r="I345" s="328" t="s">
        <v>668</v>
      </c>
      <c r="J345" s="329" t="s">
        <v>417</v>
      </c>
      <c r="K345" s="329"/>
      <c r="L345" s="329">
        <f>'41.空手道（壮年男子）'!C14</f>
        <v>0</v>
      </c>
      <c r="M345" s="329"/>
      <c r="N345" s="330">
        <f>'41.空手道（壮年男子）'!D14</f>
        <v>0</v>
      </c>
      <c r="O345" s="329" t="str">
        <f>'41.空手道（壮年男子）'!E14</f>
        <v/>
      </c>
      <c r="P345" s="329">
        <f>'41.空手道（壮年男子）'!F14</f>
        <v>0</v>
      </c>
      <c r="Q345" s="329">
        <f>'41.空手道（壮年男子）'!G14</f>
        <v>0</v>
      </c>
      <c r="R345" s="329">
        <f>'41.空手道（壮年男子）'!H14</f>
        <v>0</v>
      </c>
      <c r="S345" s="331"/>
    </row>
    <row r="346" spans="1:19" x14ac:dyDescent="0.15">
      <c r="A346" s="332">
        <f t="shared" si="5"/>
        <v>200501</v>
      </c>
      <c r="B346" s="333"/>
      <c r="C346" s="333"/>
      <c r="D346" s="333">
        <v>345</v>
      </c>
      <c r="E346" s="334">
        <v>20</v>
      </c>
      <c r="F346" s="335" t="str">
        <f>IF('0.役員名簿'!$B$7="","",VLOOKUP('0.役員名簿'!$B$7,'各番号（変更不可）'!$J$2:$K$41,2,FALSE))</f>
        <v/>
      </c>
      <c r="G346" s="340" t="s">
        <v>397</v>
      </c>
      <c r="H346" s="340" t="s">
        <v>378</v>
      </c>
      <c r="I346" s="336" t="s">
        <v>669</v>
      </c>
      <c r="J346" s="337" t="s">
        <v>417</v>
      </c>
      <c r="K346" s="337"/>
      <c r="L346" s="337">
        <f>'41.空手道（壮年男子）'!C19</f>
        <v>0</v>
      </c>
      <c r="M346" s="337"/>
      <c r="N346" s="338">
        <f>'41.空手道（壮年男子）'!D19</f>
        <v>0</v>
      </c>
      <c r="O346" s="337" t="str">
        <f>'41.空手道（壮年男子）'!E19</f>
        <v/>
      </c>
      <c r="P346" s="338">
        <f>'41.空手道（壮年男子）'!F19</f>
        <v>0</v>
      </c>
      <c r="Q346" s="338">
        <f>'41.空手道（壮年男子）'!G19</f>
        <v>0</v>
      </c>
      <c r="R346" s="338">
        <f>'41.空手道（壮年男子）'!H19</f>
        <v>0</v>
      </c>
      <c r="S346" s="339"/>
    </row>
    <row r="347" spans="1:19" x14ac:dyDescent="0.15">
      <c r="A347" s="324">
        <f t="shared" si="5"/>
        <v>200502</v>
      </c>
      <c r="B347" s="325"/>
      <c r="C347" s="325"/>
      <c r="D347" s="325">
        <v>346</v>
      </c>
      <c r="E347" s="326">
        <v>20</v>
      </c>
      <c r="F347" s="327" t="str">
        <f>IF('0.役員名簿'!$B$7="","",VLOOKUP('0.役員名簿'!$B$7,'各番号（変更不可）'!$J$2:$K$41,2,FALSE))</f>
        <v/>
      </c>
      <c r="G347" s="341" t="s">
        <v>397</v>
      </c>
      <c r="H347" s="341" t="s">
        <v>380</v>
      </c>
      <c r="I347" s="328" t="s">
        <v>669</v>
      </c>
      <c r="J347" s="329" t="s">
        <v>417</v>
      </c>
      <c r="K347" s="329"/>
      <c r="L347" s="329">
        <f>'41.空手道（壮年男子）'!C20</f>
        <v>0</v>
      </c>
      <c r="M347" s="329"/>
      <c r="N347" s="330">
        <f>'41.空手道（壮年男子）'!D20</f>
        <v>0</v>
      </c>
      <c r="O347" s="329" t="str">
        <f>'41.空手道（壮年男子）'!E20</f>
        <v/>
      </c>
      <c r="P347" s="330">
        <f>'41.空手道（壮年男子）'!F20</f>
        <v>0</v>
      </c>
      <c r="Q347" s="330">
        <f>'41.空手道（壮年男子）'!G20</f>
        <v>0</v>
      </c>
      <c r="R347" s="330">
        <f>'41.空手道（壮年男子）'!H20</f>
        <v>0</v>
      </c>
      <c r="S347" s="331"/>
    </row>
    <row r="348" spans="1:19" x14ac:dyDescent="0.15">
      <c r="A348" s="332">
        <f t="shared" si="5"/>
        <v>200503</v>
      </c>
      <c r="B348" s="333"/>
      <c r="C348" s="333"/>
      <c r="D348" s="333">
        <v>347</v>
      </c>
      <c r="E348" s="334">
        <v>20</v>
      </c>
      <c r="F348" s="335" t="str">
        <f>IF('0.役員名簿'!$B$7="","",VLOOKUP('0.役員名簿'!$B$7,'各番号（変更不可）'!$J$2:$K$41,2,FALSE))</f>
        <v/>
      </c>
      <c r="G348" s="340" t="s">
        <v>674</v>
      </c>
      <c r="H348" s="340" t="s">
        <v>381</v>
      </c>
      <c r="I348" s="336" t="s">
        <v>669</v>
      </c>
      <c r="J348" s="337" t="s">
        <v>417</v>
      </c>
      <c r="K348" s="337"/>
      <c r="L348" s="337">
        <f>'41.空手道（壮年男子）'!C21</f>
        <v>0</v>
      </c>
      <c r="M348" s="337"/>
      <c r="N348" s="338">
        <f>'41.空手道（壮年男子）'!D21</f>
        <v>0</v>
      </c>
      <c r="O348" s="337" t="str">
        <f>'41.空手道（壮年男子）'!E21</f>
        <v/>
      </c>
      <c r="P348" s="338">
        <f>'41.空手道（壮年男子）'!F21</f>
        <v>0</v>
      </c>
      <c r="Q348" s="338">
        <f>'41.空手道（壮年男子）'!G21</f>
        <v>0</v>
      </c>
      <c r="R348" s="338">
        <f>'41.空手道（壮年男子）'!H21</f>
        <v>0</v>
      </c>
      <c r="S348" s="339"/>
    </row>
    <row r="349" spans="1:19" x14ac:dyDescent="0.15">
      <c r="A349" s="324">
        <f t="shared" si="5"/>
        <v>200504</v>
      </c>
      <c r="B349" s="325"/>
      <c r="C349" s="325"/>
      <c r="D349" s="325">
        <v>348</v>
      </c>
      <c r="E349" s="326">
        <v>20</v>
      </c>
      <c r="F349" s="327" t="str">
        <f>IF('0.役員名簿'!$B$7="","",VLOOKUP('0.役員名簿'!$B$7,'各番号（変更不可）'!$J$2:$K$41,2,FALSE))</f>
        <v/>
      </c>
      <c r="G349" s="341" t="s">
        <v>674</v>
      </c>
      <c r="H349" s="341" t="s">
        <v>382</v>
      </c>
      <c r="I349" s="328" t="s">
        <v>669</v>
      </c>
      <c r="J349" s="329" t="s">
        <v>417</v>
      </c>
      <c r="K349" s="329"/>
      <c r="L349" s="329">
        <f>'41.空手道（壮年男子）'!C22</f>
        <v>0</v>
      </c>
      <c r="M349" s="329"/>
      <c r="N349" s="330">
        <f>'41.空手道（壮年男子）'!D22</f>
        <v>0</v>
      </c>
      <c r="O349" s="329" t="str">
        <f>'41.空手道（壮年男子）'!E22</f>
        <v/>
      </c>
      <c r="P349" s="330">
        <f>'41.空手道（壮年男子）'!F22</f>
        <v>0</v>
      </c>
      <c r="Q349" s="330">
        <f>'41.空手道（壮年男子）'!G22</f>
        <v>0</v>
      </c>
      <c r="R349" s="330">
        <f>'41.空手道（壮年男子）'!H22</f>
        <v>0</v>
      </c>
      <c r="S349" s="331"/>
    </row>
    <row r="350" spans="1:19" x14ac:dyDescent="0.15">
      <c r="A350" s="332">
        <f t="shared" si="5"/>
        <v>200505</v>
      </c>
      <c r="B350" s="333"/>
      <c r="C350" s="333"/>
      <c r="D350" s="333">
        <v>349</v>
      </c>
      <c r="E350" s="334">
        <v>20</v>
      </c>
      <c r="F350" s="335" t="str">
        <f>IF('0.役員名簿'!$B$7="","",VLOOKUP('0.役員名簿'!$B$7,'各番号（変更不可）'!$J$2:$K$41,2,FALSE))</f>
        <v/>
      </c>
      <c r="G350" s="340" t="s">
        <v>674</v>
      </c>
      <c r="H350" s="340" t="s">
        <v>383</v>
      </c>
      <c r="I350" s="336" t="s">
        <v>669</v>
      </c>
      <c r="J350" s="337" t="s">
        <v>417</v>
      </c>
      <c r="K350" s="337"/>
      <c r="L350" s="337">
        <f>'41.空手道（壮年男子）'!C23</f>
        <v>0</v>
      </c>
      <c r="M350" s="337"/>
      <c r="N350" s="338">
        <f>'41.空手道（壮年男子）'!D23</f>
        <v>0</v>
      </c>
      <c r="O350" s="337" t="str">
        <f>'41.空手道（壮年男子）'!E23</f>
        <v/>
      </c>
      <c r="P350" s="338">
        <f>'41.空手道（壮年男子）'!F23</f>
        <v>0</v>
      </c>
      <c r="Q350" s="338">
        <f>'41.空手道（壮年男子）'!G23</f>
        <v>0</v>
      </c>
      <c r="R350" s="338">
        <f>'41.空手道（壮年男子）'!H23</f>
        <v>0</v>
      </c>
      <c r="S350" s="339"/>
    </row>
    <row r="351" spans="1:19" x14ac:dyDescent="0.15">
      <c r="A351" s="324">
        <f t="shared" si="5"/>
        <v>200601</v>
      </c>
      <c r="B351" s="325"/>
      <c r="C351" s="325"/>
      <c r="D351" s="325">
        <v>350</v>
      </c>
      <c r="E351" s="326">
        <v>20</v>
      </c>
      <c r="F351" s="327" t="str">
        <f>IF('0.役員名簿'!$B$7="","",VLOOKUP('0.役員名簿'!$B$7,'各番号（変更不可）'!$J$2:$K$41,2,FALSE))</f>
        <v/>
      </c>
      <c r="G351" s="341" t="s">
        <v>675</v>
      </c>
      <c r="H351" s="341" t="s">
        <v>670</v>
      </c>
      <c r="I351" s="328" t="s">
        <v>679</v>
      </c>
      <c r="J351" s="329" t="s">
        <v>680</v>
      </c>
      <c r="K351" s="329"/>
      <c r="L351" s="329">
        <f>'42.空手道（女子）'!C10</f>
        <v>0</v>
      </c>
      <c r="M351" s="329"/>
      <c r="N351" s="330">
        <f>'42.空手道（女子）'!D10</f>
        <v>0</v>
      </c>
      <c r="O351" s="329" t="str">
        <f>'42.空手道（女子）'!E10</f>
        <v/>
      </c>
      <c r="P351" s="330">
        <f>'42.空手道（女子）'!F10</f>
        <v>0</v>
      </c>
      <c r="Q351" s="330">
        <f>'42.空手道（女子）'!G10</f>
        <v>0</v>
      </c>
      <c r="R351" s="330">
        <f>'42.空手道（女子）'!H10</f>
        <v>0</v>
      </c>
      <c r="S351" s="330">
        <f>'42.空手道（女子）'!I10</f>
        <v>0</v>
      </c>
    </row>
    <row r="352" spans="1:19" x14ac:dyDescent="0.15">
      <c r="A352" s="332">
        <f t="shared" si="5"/>
        <v>200602</v>
      </c>
      <c r="B352" s="333"/>
      <c r="C352" s="333"/>
      <c r="D352" s="333">
        <v>351</v>
      </c>
      <c r="E352" s="334">
        <v>20</v>
      </c>
      <c r="F352" s="335" t="str">
        <f>IF('0.役員名簿'!$B$7="","",VLOOKUP('0.役員名簿'!$B$7,'各番号（変更不可）'!$J$2:$K$41,2,FALSE))</f>
        <v/>
      </c>
      <c r="G352" s="340" t="s">
        <v>675</v>
      </c>
      <c r="H352" s="340" t="s">
        <v>671</v>
      </c>
      <c r="I352" s="336" t="s">
        <v>679</v>
      </c>
      <c r="J352" s="337" t="s">
        <v>417</v>
      </c>
      <c r="K352" s="337"/>
      <c r="L352" s="337">
        <f>'42.空手道（女子）'!C11</f>
        <v>0</v>
      </c>
      <c r="M352" s="337"/>
      <c r="N352" s="338">
        <f>'42.空手道（女子）'!D11</f>
        <v>0</v>
      </c>
      <c r="O352" s="337" t="str">
        <f>'42.空手道（女子）'!E11</f>
        <v/>
      </c>
      <c r="P352" s="338">
        <f>'42.空手道（女子）'!F11</f>
        <v>0</v>
      </c>
      <c r="Q352" s="338">
        <f>'42.空手道（女子）'!G11</f>
        <v>0</v>
      </c>
      <c r="R352" s="338">
        <f>'42.空手道（女子）'!H11</f>
        <v>0</v>
      </c>
      <c r="S352" s="338">
        <f>'42.空手道（女子）'!I11</f>
        <v>0</v>
      </c>
    </row>
    <row r="353" spans="1:19" x14ac:dyDescent="0.15">
      <c r="A353" s="324">
        <f t="shared" ref="A353:A360" si="6">VALUE(E353&amp;F353&amp;G353&amp;H353)</f>
        <v>200603</v>
      </c>
      <c r="B353" s="325"/>
      <c r="C353" s="325"/>
      <c r="D353" s="325">
        <v>352</v>
      </c>
      <c r="E353" s="326">
        <v>20</v>
      </c>
      <c r="F353" s="327" t="str">
        <f>IF('0.役員名簿'!$B$7="","",VLOOKUP('0.役員名簿'!$B$7,'各番号（変更不可）'!$J$2:$K$41,2,FALSE))</f>
        <v/>
      </c>
      <c r="G353" s="341" t="s">
        <v>675</v>
      </c>
      <c r="H353" s="341" t="s">
        <v>672</v>
      </c>
      <c r="I353" s="328" t="s">
        <v>679</v>
      </c>
      <c r="J353" s="329" t="s">
        <v>417</v>
      </c>
      <c r="K353" s="329"/>
      <c r="L353" s="329">
        <f>'42.空手道（女子）'!C12</f>
        <v>0</v>
      </c>
      <c r="M353" s="329"/>
      <c r="N353" s="330">
        <f>'42.空手道（女子）'!D12</f>
        <v>0</v>
      </c>
      <c r="O353" s="329" t="str">
        <f>'42.空手道（女子）'!E12</f>
        <v/>
      </c>
      <c r="P353" s="330">
        <f>'42.空手道（女子）'!F12</f>
        <v>0</v>
      </c>
      <c r="Q353" s="330">
        <f>'42.空手道（女子）'!G12</f>
        <v>0</v>
      </c>
      <c r="R353" s="330">
        <f>'42.空手道（女子）'!H12</f>
        <v>0</v>
      </c>
      <c r="S353" s="330">
        <f>'42.空手道（女子）'!I12</f>
        <v>0</v>
      </c>
    </row>
    <row r="354" spans="1:19" x14ac:dyDescent="0.15">
      <c r="A354" s="332">
        <f t="shared" si="6"/>
        <v>200604</v>
      </c>
      <c r="B354" s="333"/>
      <c r="C354" s="333"/>
      <c r="D354" s="333">
        <v>353</v>
      </c>
      <c r="E354" s="334">
        <v>20</v>
      </c>
      <c r="F354" s="335" t="str">
        <f>IF('0.役員名簿'!$B$7="","",VLOOKUP('0.役員名簿'!$B$7,'各番号（変更不可）'!$J$2:$K$41,2,FALSE))</f>
        <v/>
      </c>
      <c r="G354" s="340" t="s">
        <v>675</v>
      </c>
      <c r="H354" s="340" t="s">
        <v>673</v>
      </c>
      <c r="I354" s="336" t="s">
        <v>679</v>
      </c>
      <c r="J354" s="337" t="s">
        <v>417</v>
      </c>
      <c r="K354" s="337"/>
      <c r="L354" s="337">
        <f>'42.空手道（女子）'!C13</f>
        <v>0</v>
      </c>
      <c r="M354" s="337"/>
      <c r="N354" s="338">
        <f>'42.空手道（女子）'!D13</f>
        <v>0</v>
      </c>
      <c r="O354" s="337" t="str">
        <f>'42.空手道（女子）'!E13</f>
        <v/>
      </c>
      <c r="P354" s="338">
        <f>'42.空手道（女子）'!F13</f>
        <v>0</v>
      </c>
      <c r="Q354" s="338">
        <f>'42.空手道（女子）'!G13</f>
        <v>0</v>
      </c>
      <c r="R354" s="338">
        <f>'42.空手道（女子）'!H13</f>
        <v>0</v>
      </c>
      <c r="S354" s="338">
        <f>'42.空手道（女子）'!I13</f>
        <v>0</v>
      </c>
    </row>
    <row r="355" spans="1:19" x14ac:dyDescent="0.15">
      <c r="A355" s="324">
        <f t="shared" si="6"/>
        <v>200605</v>
      </c>
      <c r="B355" s="325"/>
      <c r="C355" s="325"/>
      <c r="D355" s="325">
        <v>354</v>
      </c>
      <c r="E355" s="326">
        <v>20</v>
      </c>
      <c r="F355" s="327" t="str">
        <f>IF('0.役員名簿'!$B$7="","",VLOOKUP('0.役員名簿'!$B$7,'各番号（変更不可）'!$J$2:$K$41,2,FALSE))</f>
        <v/>
      </c>
      <c r="G355" s="341" t="s">
        <v>675</v>
      </c>
      <c r="H355" s="341" t="s">
        <v>674</v>
      </c>
      <c r="I355" s="328" t="s">
        <v>679</v>
      </c>
      <c r="J355" s="329" t="s">
        <v>417</v>
      </c>
      <c r="K355" s="329"/>
      <c r="L355" s="329">
        <f>'42.空手道（女子）'!C14</f>
        <v>0</v>
      </c>
      <c r="M355" s="329"/>
      <c r="N355" s="330">
        <f>'42.空手道（女子）'!D14</f>
        <v>0</v>
      </c>
      <c r="O355" s="329" t="str">
        <f>'42.空手道（女子）'!E14</f>
        <v/>
      </c>
      <c r="P355" s="330">
        <f>'42.空手道（女子）'!F14</f>
        <v>0</v>
      </c>
      <c r="Q355" s="330">
        <f>'42.空手道（女子）'!G14</f>
        <v>0</v>
      </c>
      <c r="R355" s="330">
        <f>'42.空手道（女子）'!H14</f>
        <v>0</v>
      </c>
      <c r="S355" s="330">
        <f>'42.空手道（女子）'!I14</f>
        <v>0</v>
      </c>
    </row>
    <row r="356" spans="1:19" x14ac:dyDescent="0.15">
      <c r="A356" s="332">
        <f t="shared" si="6"/>
        <v>200701</v>
      </c>
      <c r="B356" s="333"/>
      <c r="C356" s="333"/>
      <c r="D356" s="333">
        <v>355</v>
      </c>
      <c r="E356" s="334">
        <v>20</v>
      </c>
      <c r="F356" s="335" t="str">
        <f>IF('0.役員名簿'!$B$7="","",VLOOKUP('0.役員名簿'!$B$7,'各番号（変更不可）'!$J$2:$K$41,2,FALSE))</f>
        <v/>
      </c>
      <c r="G356" s="340" t="s">
        <v>676</v>
      </c>
      <c r="H356" s="340" t="s">
        <v>670</v>
      </c>
      <c r="I356" s="336" t="s">
        <v>681</v>
      </c>
      <c r="J356" s="337" t="s">
        <v>417</v>
      </c>
      <c r="K356" s="337"/>
      <c r="L356" s="337">
        <f>'42.空手道（女子）'!C18</f>
        <v>0</v>
      </c>
      <c r="M356" s="337"/>
      <c r="N356" s="338">
        <f>'42.空手道（女子）'!D18</f>
        <v>0</v>
      </c>
      <c r="O356" s="337" t="str">
        <f>'42.空手道（女子）'!E18</f>
        <v/>
      </c>
      <c r="P356" s="338">
        <f>'42.空手道（女子）'!F18</f>
        <v>0</v>
      </c>
      <c r="Q356" s="338">
        <f>'42.空手道（女子）'!G18</f>
        <v>0</v>
      </c>
      <c r="R356" s="338">
        <f>'42.空手道（女子）'!H18</f>
        <v>0</v>
      </c>
      <c r="S356" s="338">
        <f>'42.空手道（女子）'!I18</f>
        <v>0</v>
      </c>
    </row>
    <row r="357" spans="1:19" x14ac:dyDescent="0.15">
      <c r="A357" s="324">
        <f t="shared" si="6"/>
        <v>200702</v>
      </c>
      <c r="B357" s="325"/>
      <c r="C357" s="325"/>
      <c r="D357" s="325">
        <v>356</v>
      </c>
      <c r="E357" s="326">
        <v>20</v>
      </c>
      <c r="F357" s="327" t="str">
        <f>IF('0.役員名簿'!$B$7="","",VLOOKUP('0.役員名簿'!$B$7,'各番号（変更不可）'!$J$2:$K$41,2,FALSE))</f>
        <v/>
      </c>
      <c r="G357" s="341" t="s">
        <v>676</v>
      </c>
      <c r="H357" s="341" t="s">
        <v>671</v>
      </c>
      <c r="I357" s="328" t="s">
        <v>681</v>
      </c>
      <c r="J357" s="329" t="s">
        <v>417</v>
      </c>
      <c r="K357" s="329"/>
      <c r="L357" s="329">
        <f>'42.空手道（女子）'!C19</f>
        <v>0</v>
      </c>
      <c r="M357" s="329"/>
      <c r="N357" s="330">
        <f>'42.空手道（女子）'!D19</f>
        <v>0</v>
      </c>
      <c r="O357" s="329" t="str">
        <f>'42.空手道（女子）'!E19</f>
        <v/>
      </c>
      <c r="P357" s="330">
        <f>'42.空手道（女子）'!F19</f>
        <v>0</v>
      </c>
      <c r="Q357" s="330">
        <f>'42.空手道（女子）'!G19</f>
        <v>0</v>
      </c>
      <c r="R357" s="330">
        <f>'42.空手道（女子）'!H19</f>
        <v>0</v>
      </c>
      <c r="S357" s="330">
        <f>'42.空手道（女子）'!I19</f>
        <v>0</v>
      </c>
    </row>
    <row r="358" spans="1:19" x14ac:dyDescent="0.15">
      <c r="A358" s="332">
        <f t="shared" si="6"/>
        <v>200703</v>
      </c>
      <c r="B358" s="333"/>
      <c r="C358" s="333"/>
      <c r="D358" s="333">
        <v>357</v>
      </c>
      <c r="E358" s="334">
        <v>20</v>
      </c>
      <c r="F358" s="335" t="str">
        <f>IF('0.役員名簿'!$B$7="","",VLOOKUP('0.役員名簿'!$B$7,'各番号（変更不可）'!$J$2:$K$41,2,FALSE))</f>
        <v/>
      </c>
      <c r="G358" s="340" t="s">
        <v>676</v>
      </c>
      <c r="H358" s="340" t="s">
        <v>672</v>
      </c>
      <c r="I358" s="336" t="s">
        <v>681</v>
      </c>
      <c r="J358" s="337" t="s">
        <v>417</v>
      </c>
      <c r="K358" s="337"/>
      <c r="L358" s="337">
        <f>'42.空手道（女子）'!C20</f>
        <v>0</v>
      </c>
      <c r="M358" s="337"/>
      <c r="N358" s="338">
        <f>'42.空手道（女子）'!D20</f>
        <v>0</v>
      </c>
      <c r="O358" s="337" t="str">
        <f>'42.空手道（女子）'!E20</f>
        <v/>
      </c>
      <c r="P358" s="338">
        <f>'42.空手道（女子）'!F20</f>
        <v>0</v>
      </c>
      <c r="Q358" s="338">
        <f>'42.空手道（女子）'!G20</f>
        <v>0</v>
      </c>
      <c r="R358" s="338">
        <f>'42.空手道（女子）'!H20</f>
        <v>0</v>
      </c>
      <c r="S358" s="338">
        <f>'42.空手道（女子）'!I20</f>
        <v>0</v>
      </c>
    </row>
    <row r="359" spans="1:19" x14ac:dyDescent="0.15">
      <c r="A359" s="324">
        <f t="shared" si="6"/>
        <v>200704</v>
      </c>
      <c r="B359" s="325"/>
      <c r="C359" s="325"/>
      <c r="D359" s="325">
        <v>358</v>
      </c>
      <c r="E359" s="326">
        <v>20</v>
      </c>
      <c r="F359" s="327" t="str">
        <f>IF('0.役員名簿'!$B$7="","",VLOOKUP('0.役員名簿'!$B$7,'各番号（変更不可）'!$J$2:$K$41,2,FALSE))</f>
        <v/>
      </c>
      <c r="G359" s="341" t="s">
        <v>676</v>
      </c>
      <c r="H359" s="341" t="s">
        <v>673</v>
      </c>
      <c r="I359" s="328" t="s">
        <v>681</v>
      </c>
      <c r="J359" s="329" t="s">
        <v>417</v>
      </c>
      <c r="K359" s="329"/>
      <c r="L359" s="329">
        <f>'42.空手道（女子）'!C21</f>
        <v>0</v>
      </c>
      <c r="M359" s="329"/>
      <c r="N359" s="330">
        <f>'42.空手道（女子）'!D21</f>
        <v>0</v>
      </c>
      <c r="O359" s="329" t="str">
        <f>'42.空手道（女子）'!E21</f>
        <v/>
      </c>
      <c r="P359" s="330">
        <f>'42.空手道（女子）'!F21</f>
        <v>0</v>
      </c>
      <c r="Q359" s="330">
        <f>'42.空手道（女子）'!G21</f>
        <v>0</v>
      </c>
      <c r="R359" s="330">
        <f>'42.空手道（女子）'!H21</f>
        <v>0</v>
      </c>
      <c r="S359" s="330">
        <f>'42.空手道（女子）'!I21</f>
        <v>0</v>
      </c>
    </row>
    <row r="360" spans="1:19" x14ac:dyDescent="0.15">
      <c r="A360" s="332">
        <f t="shared" si="6"/>
        <v>200801</v>
      </c>
      <c r="B360" s="333"/>
      <c r="C360" s="333"/>
      <c r="D360" s="333">
        <v>359</v>
      </c>
      <c r="E360" s="334">
        <v>20</v>
      </c>
      <c r="F360" s="335" t="str">
        <f>IF('0.役員名簿'!$B$7="","",VLOOKUP('0.役員名簿'!$B$7,'各番号（変更不可）'!$J$2:$K$41,2,FALSE))</f>
        <v/>
      </c>
      <c r="G360" s="340" t="s">
        <v>677</v>
      </c>
      <c r="H360" s="340" t="s">
        <v>670</v>
      </c>
      <c r="I360" s="336" t="s">
        <v>682</v>
      </c>
      <c r="J360" s="337" t="s">
        <v>417</v>
      </c>
      <c r="K360" s="337"/>
      <c r="L360" s="337">
        <f>'42.空手道（女子）'!C28</f>
        <v>0</v>
      </c>
      <c r="M360" s="337"/>
      <c r="N360" s="338">
        <f>'42.空手道（女子）'!D28</f>
        <v>0</v>
      </c>
      <c r="O360" s="337" t="str">
        <f>'42.空手道（女子）'!E28</f>
        <v/>
      </c>
      <c r="P360" s="338">
        <f>'42.空手道（女子）'!F28</f>
        <v>0</v>
      </c>
      <c r="Q360" s="338">
        <f>'42.空手道（女子）'!G28</f>
        <v>0</v>
      </c>
      <c r="R360" s="338">
        <f>'42.空手道（女子）'!H28</f>
        <v>0</v>
      </c>
      <c r="S360" s="339"/>
    </row>
    <row r="361" spans="1:19" x14ac:dyDescent="0.15">
      <c r="A361" s="324">
        <f t="shared" si="5"/>
        <v>200802</v>
      </c>
      <c r="B361" s="325"/>
      <c r="C361" s="325"/>
      <c r="D361" s="325">
        <v>360</v>
      </c>
      <c r="E361" s="326">
        <v>20</v>
      </c>
      <c r="F361" s="327" t="str">
        <f>IF('0.役員名簿'!$B$7="","",VLOOKUP('0.役員名簿'!$B$7,'各番号（変更不可）'!$J$2:$K$41,2,FALSE))</f>
        <v/>
      </c>
      <c r="G361" s="341" t="s">
        <v>677</v>
      </c>
      <c r="H361" s="341" t="s">
        <v>671</v>
      </c>
      <c r="I361" s="328" t="s">
        <v>682</v>
      </c>
      <c r="J361" s="329" t="s">
        <v>417</v>
      </c>
      <c r="K361" s="329"/>
      <c r="L361" s="329">
        <f>'42.空手道（女子）'!C29</f>
        <v>0</v>
      </c>
      <c r="M361" s="329"/>
      <c r="N361" s="330">
        <f>'42.空手道（女子）'!D29</f>
        <v>0</v>
      </c>
      <c r="O361" s="329" t="str">
        <f>'42.空手道（女子）'!E29</f>
        <v/>
      </c>
      <c r="P361" s="330">
        <f>'42.空手道（女子）'!F29</f>
        <v>0</v>
      </c>
      <c r="Q361" s="330">
        <f>'42.空手道（女子）'!G29</f>
        <v>0</v>
      </c>
      <c r="R361" s="330">
        <f>'42.空手道（女子）'!H29</f>
        <v>0</v>
      </c>
      <c r="S361" s="331"/>
    </row>
    <row r="362" spans="1:19" x14ac:dyDescent="0.15">
      <c r="A362" s="332">
        <f t="shared" si="5"/>
        <v>200803</v>
      </c>
      <c r="B362" s="333"/>
      <c r="C362" s="333"/>
      <c r="D362" s="333">
        <v>361</v>
      </c>
      <c r="E362" s="334">
        <v>20</v>
      </c>
      <c r="F362" s="335" t="str">
        <f>IF('0.役員名簿'!$B$7="","",VLOOKUP('0.役員名簿'!$B$7,'各番号（変更不可）'!$J$2:$K$41,2,FALSE))</f>
        <v/>
      </c>
      <c r="G362" s="340" t="s">
        <v>677</v>
      </c>
      <c r="H362" s="340" t="s">
        <v>672</v>
      </c>
      <c r="I362" s="336" t="s">
        <v>682</v>
      </c>
      <c r="J362" s="337" t="s">
        <v>417</v>
      </c>
      <c r="K362" s="337"/>
      <c r="L362" s="337">
        <f>'42.空手道（女子）'!C30</f>
        <v>0</v>
      </c>
      <c r="M362" s="337"/>
      <c r="N362" s="338">
        <f>'42.空手道（女子）'!D30</f>
        <v>0</v>
      </c>
      <c r="O362" s="337" t="str">
        <f>'42.空手道（女子）'!E30</f>
        <v/>
      </c>
      <c r="P362" s="338">
        <f>'42.空手道（女子）'!F30</f>
        <v>0</v>
      </c>
      <c r="Q362" s="338">
        <f>'42.空手道（女子）'!G30</f>
        <v>0</v>
      </c>
      <c r="R362" s="338">
        <f>'42.空手道（女子）'!H30</f>
        <v>0</v>
      </c>
      <c r="S362" s="339"/>
    </row>
    <row r="363" spans="1:19" x14ac:dyDescent="0.15">
      <c r="A363" s="324">
        <f t="shared" si="5"/>
        <v>200804</v>
      </c>
      <c r="B363" s="325"/>
      <c r="C363" s="325"/>
      <c r="D363" s="325">
        <v>362</v>
      </c>
      <c r="E363" s="326">
        <v>20</v>
      </c>
      <c r="F363" s="327" t="str">
        <f>IF('0.役員名簿'!$B$7="","",VLOOKUP('0.役員名簿'!$B$7,'各番号（変更不可）'!$J$2:$K$41,2,FALSE))</f>
        <v/>
      </c>
      <c r="G363" s="341" t="s">
        <v>677</v>
      </c>
      <c r="H363" s="341" t="s">
        <v>673</v>
      </c>
      <c r="I363" s="328" t="s">
        <v>682</v>
      </c>
      <c r="J363" s="329" t="s">
        <v>417</v>
      </c>
      <c r="K363" s="329"/>
      <c r="L363" s="329">
        <f>'42.空手道（女子）'!C31</f>
        <v>0</v>
      </c>
      <c r="M363" s="329"/>
      <c r="N363" s="330">
        <f>'42.空手道（女子）'!D31</f>
        <v>0</v>
      </c>
      <c r="O363" s="329" t="str">
        <f>'42.空手道（女子）'!E31</f>
        <v/>
      </c>
      <c r="P363" s="330">
        <f>'42.空手道（女子）'!F31</f>
        <v>0</v>
      </c>
      <c r="Q363" s="330">
        <f>'42.空手道（女子）'!G31</f>
        <v>0</v>
      </c>
      <c r="R363" s="330">
        <f>'42.空手道（女子）'!H31</f>
        <v>0</v>
      </c>
      <c r="S363" s="331"/>
    </row>
    <row r="364" spans="1:19" x14ac:dyDescent="0.15">
      <c r="A364" s="332">
        <f t="shared" si="5"/>
        <v>200901</v>
      </c>
      <c r="B364" s="333"/>
      <c r="C364" s="333"/>
      <c r="D364" s="333">
        <v>363</v>
      </c>
      <c r="E364" s="334">
        <v>20</v>
      </c>
      <c r="F364" s="335" t="str">
        <f>IF('0.役員名簿'!$B$7="","",VLOOKUP('0.役員名簿'!$B$7,'各番号（変更不可）'!$J$2:$K$41,2,FALSE))</f>
        <v/>
      </c>
      <c r="G364" s="340" t="s">
        <v>678</v>
      </c>
      <c r="H364" s="340" t="s">
        <v>670</v>
      </c>
      <c r="I364" s="336" t="s">
        <v>683</v>
      </c>
      <c r="J364" s="337" t="s">
        <v>417</v>
      </c>
      <c r="K364" s="337"/>
      <c r="L364" s="337">
        <f>'42.空手道（女子）'!C35</f>
        <v>0</v>
      </c>
      <c r="M364" s="337"/>
      <c r="N364" s="338">
        <f>'42.空手道（女子）'!D35</f>
        <v>0</v>
      </c>
      <c r="O364" s="337" t="str">
        <f>'42.空手道（女子）'!E35</f>
        <v/>
      </c>
      <c r="P364" s="338">
        <f>'42.空手道（女子）'!F35</f>
        <v>0</v>
      </c>
      <c r="Q364" s="338">
        <f>'42.空手道（女子）'!G35</f>
        <v>0</v>
      </c>
      <c r="R364" s="338">
        <f>'42.空手道（女子）'!H35</f>
        <v>0</v>
      </c>
      <c r="S364" s="339"/>
    </row>
    <row r="365" spans="1:19" x14ac:dyDescent="0.15">
      <c r="A365" s="324">
        <f t="shared" si="5"/>
        <v>200902</v>
      </c>
      <c r="B365" s="325"/>
      <c r="C365" s="325"/>
      <c r="D365" s="325">
        <v>364</v>
      </c>
      <c r="E365" s="326">
        <v>20</v>
      </c>
      <c r="F365" s="327" t="str">
        <f>IF('0.役員名簿'!$B$7="","",VLOOKUP('0.役員名簿'!$B$7,'各番号（変更不可）'!$J$2:$K$41,2,FALSE))</f>
        <v/>
      </c>
      <c r="G365" s="341" t="s">
        <v>678</v>
      </c>
      <c r="H365" s="341" t="s">
        <v>671</v>
      </c>
      <c r="I365" s="328" t="s">
        <v>683</v>
      </c>
      <c r="J365" s="329" t="s">
        <v>417</v>
      </c>
      <c r="K365" s="329"/>
      <c r="L365" s="329">
        <f>'42.空手道（女子）'!C36</f>
        <v>0</v>
      </c>
      <c r="M365" s="329"/>
      <c r="N365" s="330">
        <f>'42.空手道（女子）'!D36</f>
        <v>0</v>
      </c>
      <c r="O365" s="329" t="str">
        <f>'42.空手道（女子）'!E36</f>
        <v/>
      </c>
      <c r="P365" s="330">
        <f>'42.空手道（女子）'!F36</f>
        <v>0</v>
      </c>
      <c r="Q365" s="330">
        <f>'42.空手道（女子）'!G36</f>
        <v>0</v>
      </c>
      <c r="R365" s="330">
        <f>'42.空手道（女子）'!H36</f>
        <v>0</v>
      </c>
      <c r="S365" s="331"/>
    </row>
    <row r="366" spans="1:19" x14ac:dyDescent="0.15">
      <c r="A366" s="332">
        <f t="shared" si="5"/>
        <v>200903</v>
      </c>
      <c r="B366" s="333"/>
      <c r="C366" s="333"/>
      <c r="D366" s="333">
        <v>365</v>
      </c>
      <c r="E366" s="334">
        <v>20</v>
      </c>
      <c r="F366" s="335" t="str">
        <f>IF('0.役員名簿'!$B$7="","",VLOOKUP('0.役員名簿'!$B$7,'各番号（変更不可）'!$J$2:$K$41,2,FALSE))</f>
        <v/>
      </c>
      <c r="G366" s="340" t="s">
        <v>678</v>
      </c>
      <c r="H366" s="340" t="s">
        <v>672</v>
      </c>
      <c r="I366" s="336" t="s">
        <v>683</v>
      </c>
      <c r="J366" s="337" t="s">
        <v>417</v>
      </c>
      <c r="K366" s="337"/>
      <c r="L366" s="337">
        <f>'42.空手道（女子）'!C37</f>
        <v>0</v>
      </c>
      <c r="M366" s="337"/>
      <c r="N366" s="338">
        <f>'42.空手道（女子）'!D37</f>
        <v>0</v>
      </c>
      <c r="O366" s="337" t="str">
        <f>'42.空手道（女子）'!E37</f>
        <v/>
      </c>
      <c r="P366" s="338">
        <f>'42.空手道（女子）'!F37</f>
        <v>0</v>
      </c>
      <c r="Q366" s="338">
        <f>'42.空手道（女子）'!G37</f>
        <v>0</v>
      </c>
      <c r="R366" s="338">
        <f>'42.空手道（女子）'!H37</f>
        <v>0</v>
      </c>
      <c r="S366" s="339"/>
    </row>
    <row r="367" spans="1:19" x14ac:dyDescent="0.15">
      <c r="A367" s="324">
        <f t="shared" si="5"/>
        <v>200904</v>
      </c>
      <c r="B367" s="325"/>
      <c r="C367" s="325"/>
      <c r="D367" s="325">
        <v>366</v>
      </c>
      <c r="E367" s="326">
        <v>20</v>
      </c>
      <c r="F367" s="327" t="str">
        <f>IF('0.役員名簿'!$B$7="","",VLOOKUP('0.役員名簿'!$B$7,'各番号（変更不可）'!$J$2:$K$41,2,FALSE))</f>
        <v/>
      </c>
      <c r="G367" s="341" t="s">
        <v>678</v>
      </c>
      <c r="H367" s="341" t="s">
        <v>673</v>
      </c>
      <c r="I367" s="328" t="s">
        <v>683</v>
      </c>
      <c r="J367" s="329" t="s">
        <v>417</v>
      </c>
      <c r="K367" s="329"/>
      <c r="L367" s="329">
        <f>'42.空手道（女子）'!C38</f>
        <v>0</v>
      </c>
      <c r="M367" s="329"/>
      <c r="N367" s="330">
        <f>'42.空手道（女子）'!D38</f>
        <v>0</v>
      </c>
      <c r="O367" s="329" t="str">
        <f>'42.空手道（女子）'!E38</f>
        <v/>
      </c>
      <c r="P367" s="330">
        <f>'42.空手道（女子）'!F38</f>
        <v>0</v>
      </c>
      <c r="Q367" s="330">
        <f>'42.空手道（女子）'!G38</f>
        <v>0</v>
      </c>
      <c r="R367" s="330">
        <f>'42.空手道（女子）'!H38</f>
        <v>0</v>
      </c>
      <c r="S367" s="331"/>
    </row>
    <row r="368" spans="1:19" x14ac:dyDescent="0.15">
      <c r="A368" s="332">
        <f t="shared" si="5"/>
        <v>210101</v>
      </c>
      <c r="B368" s="333"/>
      <c r="C368" s="333"/>
      <c r="D368" s="333">
        <v>367</v>
      </c>
      <c r="E368" s="334">
        <v>21</v>
      </c>
      <c r="F368" s="335" t="str">
        <f>IF('0.役員名簿'!$B$7="","",VLOOKUP('0.役員名簿'!$B$7,'各番号（変更不可）'!$J$2:$K$41,2,FALSE))</f>
        <v/>
      </c>
      <c r="G368" s="335" t="s">
        <v>379</v>
      </c>
      <c r="H368" s="335" t="s">
        <v>378</v>
      </c>
      <c r="I368" s="336"/>
      <c r="J368" s="337" t="s">
        <v>660</v>
      </c>
      <c r="K368" s="337"/>
      <c r="L368" s="337">
        <f>'43.テニス'!C11</f>
        <v>0</v>
      </c>
      <c r="M368" s="337"/>
      <c r="N368" s="338">
        <f>'43.テニス'!D11</f>
        <v>0</v>
      </c>
      <c r="O368" s="337" t="str">
        <f>'43.テニス'!E11</f>
        <v/>
      </c>
      <c r="P368" s="337">
        <f>'43.テニス'!F11</f>
        <v>0</v>
      </c>
      <c r="Q368" s="337"/>
      <c r="R368" s="337"/>
      <c r="S368" s="339"/>
    </row>
    <row r="369" spans="1:19" x14ac:dyDescent="0.15">
      <c r="A369" s="324">
        <f t="shared" si="5"/>
        <v>210102</v>
      </c>
      <c r="B369" s="325"/>
      <c r="C369" s="325"/>
      <c r="D369" s="325">
        <v>368</v>
      </c>
      <c r="E369" s="326">
        <v>21</v>
      </c>
      <c r="F369" s="327" t="str">
        <f>IF('0.役員名簿'!$B$7="","",VLOOKUP('0.役員名簿'!$B$7,'各番号（変更不可）'!$J$2:$K$41,2,FALSE))</f>
        <v/>
      </c>
      <c r="G369" s="327" t="s">
        <v>379</v>
      </c>
      <c r="H369" s="327" t="s">
        <v>380</v>
      </c>
      <c r="I369" s="328"/>
      <c r="J369" s="329" t="s">
        <v>221</v>
      </c>
      <c r="K369" s="329" t="str">
        <f>'43.テニス'!B12</f>
        <v>Ａ</v>
      </c>
      <c r="L369" s="329">
        <f>'43.テニス'!C12</f>
        <v>0</v>
      </c>
      <c r="M369" s="329"/>
      <c r="N369" s="330">
        <f>'43.テニス'!D12</f>
        <v>0</v>
      </c>
      <c r="O369" s="329" t="str">
        <f>'43.テニス'!E12</f>
        <v/>
      </c>
      <c r="P369" s="329">
        <f>'43.テニス'!F12</f>
        <v>0</v>
      </c>
      <c r="Q369" s="329"/>
      <c r="R369" s="329"/>
      <c r="S369" s="331"/>
    </row>
    <row r="370" spans="1:19" x14ac:dyDescent="0.15">
      <c r="A370" s="332">
        <f t="shared" si="5"/>
        <v>210103</v>
      </c>
      <c r="B370" s="333"/>
      <c r="C370" s="333"/>
      <c r="D370" s="333">
        <v>369</v>
      </c>
      <c r="E370" s="334">
        <v>21</v>
      </c>
      <c r="F370" s="335" t="str">
        <f>IF('0.役員名簿'!$B$7="","",VLOOKUP('0.役員名簿'!$B$7,'各番号（変更不可）'!$J$2:$K$41,2,FALSE))</f>
        <v/>
      </c>
      <c r="G370" s="335" t="s">
        <v>378</v>
      </c>
      <c r="H370" s="335" t="s">
        <v>381</v>
      </c>
      <c r="I370" s="336"/>
      <c r="J370" s="337" t="s">
        <v>221</v>
      </c>
      <c r="K370" s="337" t="str">
        <f>'43.テニス'!B13</f>
        <v>Ｂ</v>
      </c>
      <c r="L370" s="337">
        <f>'43.テニス'!C13</f>
        <v>0</v>
      </c>
      <c r="M370" s="337"/>
      <c r="N370" s="338">
        <f>'43.テニス'!D13</f>
        <v>0</v>
      </c>
      <c r="O370" s="337" t="str">
        <f>'43.テニス'!E13</f>
        <v/>
      </c>
      <c r="P370" s="337">
        <f>'43.テニス'!F13</f>
        <v>0</v>
      </c>
      <c r="Q370" s="337"/>
      <c r="R370" s="337"/>
      <c r="S370" s="339"/>
    </row>
    <row r="371" spans="1:19" x14ac:dyDescent="0.15">
      <c r="A371" s="324">
        <f t="shared" si="5"/>
        <v>210104</v>
      </c>
      <c r="B371" s="325"/>
      <c r="C371" s="325"/>
      <c r="D371" s="325">
        <v>370</v>
      </c>
      <c r="E371" s="326">
        <v>21</v>
      </c>
      <c r="F371" s="327" t="str">
        <f>IF('0.役員名簿'!$B$7="","",VLOOKUP('0.役員名簿'!$B$7,'各番号（変更不可）'!$J$2:$K$41,2,FALSE))</f>
        <v/>
      </c>
      <c r="G371" s="327" t="s">
        <v>378</v>
      </c>
      <c r="H371" s="327" t="s">
        <v>382</v>
      </c>
      <c r="I371" s="328"/>
      <c r="J371" s="329" t="s">
        <v>221</v>
      </c>
      <c r="K371" s="329" t="str">
        <f>'43.テニス'!B14</f>
        <v>C</v>
      </c>
      <c r="L371" s="329">
        <f>'43.テニス'!C14</f>
        <v>0</v>
      </c>
      <c r="M371" s="329"/>
      <c r="N371" s="330">
        <f>'43.テニス'!D14</f>
        <v>0</v>
      </c>
      <c r="O371" s="329" t="str">
        <f>'43.テニス'!E14</f>
        <v/>
      </c>
      <c r="P371" s="329">
        <f>'43.テニス'!F14</f>
        <v>0</v>
      </c>
      <c r="Q371" s="329"/>
      <c r="R371" s="329"/>
      <c r="S371" s="331"/>
    </row>
    <row r="372" spans="1:19" x14ac:dyDescent="0.15">
      <c r="A372" s="332">
        <f t="shared" si="5"/>
        <v>210105</v>
      </c>
      <c r="B372" s="333"/>
      <c r="C372" s="333"/>
      <c r="D372" s="333">
        <v>371</v>
      </c>
      <c r="E372" s="334">
        <v>21</v>
      </c>
      <c r="F372" s="335" t="str">
        <f>IF('0.役員名簿'!$B$7="","",VLOOKUP('0.役員名簿'!$B$7,'各番号（変更不可）'!$J$2:$K$41,2,FALSE))</f>
        <v/>
      </c>
      <c r="G372" s="335" t="s">
        <v>378</v>
      </c>
      <c r="H372" s="335" t="s">
        <v>383</v>
      </c>
      <c r="I372" s="336"/>
      <c r="J372" s="337" t="s">
        <v>221</v>
      </c>
      <c r="K372" s="337" t="str">
        <f>'43.テニス'!B15</f>
        <v>D</v>
      </c>
      <c r="L372" s="337">
        <f>'43.テニス'!C15</f>
        <v>0</v>
      </c>
      <c r="M372" s="337"/>
      <c r="N372" s="338">
        <f>'43.テニス'!D15</f>
        <v>0</v>
      </c>
      <c r="O372" s="337" t="str">
        <f>'43.テニス'!E15</f>
        <v/>
      </c>
      <c r="P372" s="337">
        <f>'43.テニス'!F15</f>
        <v>0</v>
      </c>
      <c r="Q372" s="337"/>
      <c r="R372" s="337"/>
      <c r="S372" s="339"/>
    </row>
    <row r="373" spans="1:19" x14ac:dyDescent="0.15">
      <c r="A373" s="324">
        <f t="shared" si="5"/>
        <v>210106</v>
      </c>
      <c r="B373" s="325"/>
      <c r="C373" s="325"/>
      <c r="D373" s="325">
        <v>372</v>
      </c>
      <c r="E373" s="326">
        <v>21</v>
      </c>
      <c r="F373" s="327" t="str">
        <f>IF('0.役員名簿'!$B$7="","",VLOOKUP('0.役員名簿'!$B$7,'各番号（変更不可）'!$J$2:$K$41,2,FALSE))</f>
        <v/>
      </c>
      <c r="G373" s="327" t="s">
        <v>378</v>
      </c>
      <c r="H373" s="327" t="s">
        <v>384</v>
      </c>
      <c r="I373" s="328"/>
      <c r="J373" s="329" t="s">
        <v>445</v>
      </c>
      <c r="K373" s="329" t="str">
        <f>'43.テニス'!B16</f>
        <v>Ａ</v>
      </c>
      <c r="L373" s="329">
        <f>'43.テニス'!C16</f>
        <v>0</v>
      </c>
      <c r="M373" s="329"/>
      <c r="N373" s="330">
        <f>'43.テニス'!D16</f>
        <v>0</v>
      </c>
      <c r="O373" s="329" t="str">
        <f>'43.テニス'!E16</f>
        <v/>
      </c>
      <c r="P373" s="329">
        <f>'43.テニス'!F16</f>
        <v>0</v>
      </c>
      <c r="Q373" s="329"/>
      <c r="R373" s="329"/>
      <c r="S373" s="331"/>
    </row>
    <row r="374" spans="1:19" x14ac:dyDescent="0.15">
      <c r="A374" s="332">
        <f t="shared" si="5"/>
        <v>210107</v>
      </c>
      <c r="B374" s="333"/>
      <c r="C374" s="333"/>
      <c r="D374" s="333">
        <v>373</v>
      </c>
      <c r="E374" s="334">
        <v>21</v>
      </c>
      <c r="F374" s="335" t="str">
        <f>IF('0.役員名簿'!$B$7="","",VLOOKUP('0.役員名簿'!$B$7,'各番号（変更不可）'!$J$2:$K$41,2,FALSE))</f>
        <v/>
      </c>
      <c r="G374" s="335" t="s">
        <v>378</v>
      </c>
      <c r="H374" s="335" t="s">
        <v>385</v>
      </c>
      <c r="I374" s="336"/>
      <c r="J374" s="337" t="s">
        <v>445</v>
      </c>
      <c r="K374" s="337" t="str">
        <f>'43.テニス'!B17</f>
        <v>Ｂ</v>
      </c>
      <c r="L374" s="337">
        <f>'43.テニス'!C17</f>
        <v>0</v>
      </c>
      <c r="M374" s="337"/>
      <c r="N374" s="338">
        <f>'43.テニス'!D17</f>
        <v>0</v>
      </c>
      <c r="O374" s="337" t="str">
        <f>'43.テニス'!E17</f>
        <v/>
      </c>
      <c r="P374" s="337">
        <f>'43.テニス'!F17</f>
        <v>0</v>
      </c>
      <c r="Q374" s="337"/>
      <c r="R374" s="337"/>
      <c r="S374" s="339"/>
    </row>
    <row r="375" spans="1:19" x14ac:dyDescent="0.15">
      <c r="A375" s="324">
        <f t="shared" si="5"/>
        <v>210108</v>
      </c>
      <c r="B375" s="325"/>
      <c r="C375" s="325"/>
      <c r="D375" s="325">
        <v>374</v>
      </c>
      <c r="E375" s="326">
        <v>21</v>
      </c>
      <c r="F375" s="327" t="str">
        <f>IF('0.役員名簿'!$B$7="","",VLOOKUP('0.役員名簿'!$B$7,'各番号（変更不可）'!$J$2:$K$41,2,FALSE))</f>
        <v/>
      </c>
      <c r="G375" s="327" t="s">
        <v>378</v>
      </c>
      <c r="H375" s="327" t="s">
        <v>386</v>
      </c>
      <c r="I375" s="328"/>
      <c r="J375" s="329" t="s">
        <v>445</v>
      </c>
      <c r="K375" s="329" t="str">
        <f>'43.テニス'!B18</f>
        <v>C</v>
      </c>
      <c r="L375" s="329">
        <f>'43.テニス'!C18</f>
        <v>0</v>
      </c>
      <c r="M375" s="329"/>
      <c r="N375" s="330">
        <f>'43.テニス'!D18</f>
        <v>0</v>
      </c>
      <c r="O375" s="329" t="str">
        <f>'43.テニス'!E18</f>
        <v/>
      </c>
      <c r="P375" s="329">
        <f>'43.テニス'!F18</f>
        <v>0</v>
      </c>
      <c r="Q375" s="329"/>
      <c r="R375" s="329"/>
      <c r="S375" s="331"/>
    </row>
    <row r="376" spans="1:19" x14ac:dyDescent="0.15">
      <c r="A376" s="332">
        <f t="shared" si="5"/>
        <v>210109</v>
      </c>
      <c r="B376" s="333"/>
      <c r="C376" s="333"/>
      <c r="D376" s="333">
        <v>375</v>
      </c>
      <c r="E376" s="334">
        <v>21</v>
      </c>
      <c r="F376" s="335" t="str">
        <f>IF('0.役員名簿'!$B$7="","",VLOOKUP('0.役員名簿'!$B$7,'各番号（変更不可）'!$J$2:$K$41,2,FALSE))</f>
        <v/>
      </c>
      <c r="G376" s="335" t="s">
        <v>378</v>
      </c>
      <c r="H376" s="335" t="s">
        <v>387</v>
      </c>
      <c r="I376" s="336"/>
      <c r="J376" s="337" t="s">
        <v>445</v>
      </c>
      <c r="K376" s="337" t="str">
        <f>'43.テニス'!B19</f>
        <v>D</v>
      </c>
      <c r="L376" s="337">
        <f>'43.テニス'!C19</f>
        <v>0</v>
      </c>
      <c r="M376" s="337"/>
      <c r="N376" s="338">
        <f>'43.テニス'!D19</f>
        <v>0</v>
      </c>
      <c r="O376" s="337" t="str">
        <f>'43.テニス'!E19</f>
        <v/>
      </c>
      <c r="P376" s="337">
        <f>'43.テニス'!F19</f>
        <v>0</v>
      </c>
      <c r="Q376" s="337"/>
      <c r="R376" s="337"/>
      <c r="S376" s="339"/>
    </row>
    <row r="377" spans="1:19" x14ac:dyDescent="0.15">
      <c r="A377" s="324">
        <f t="shared" si="5"/>
        <v>220101</v>
      </c>
      <c r="B377" s="325">
        <v>-1</v>
      </c>
      <c r="C377" s="325"/>
      <c r="D377" s="325">
        <v>376</v>
      </c>
      <c r="E377" s="326">
        <v>22</v>
      </c>
      <c r="F377" s="327" t="str">
        <f>IF('0.役員名簿'!$B$7="","",VLOOKUP('0.役員名簿'!$B$7,'各番号（変更不可）'!$J$2:$K$41,2,FALSE))</f>
        <v/>
      </c>
      <c r="G377" s="327" t="s">
        <v>378</v>
      </c>
      <c r="H377" s="327" t="s">
        <v>378</v>
      </c>
      <c r="I377" s="328" t="s">
        <v>479</v>
      </c>
      <c r="J377" s="329" t="s">
        <v>416</v>
      </c>
      <c r="K377" s="329"/>
      <c r="L377" s="330">
        <f>'3.陸上（一般）'!C9</f>
        <v>0</v>
      </c>
      <c r="M377" s="329"/>
      <c r="N377" s="330">
        <f>'3.陸上（一般）'!D9</f>
        <v>0</v>
      </c>
      <c r="O377" s="329" t="str">
        <f>'3.陸上（一般）'!E9</f>
        <v/>
      </c>
      <c r="P377" s="329">
        <f>'3.陸上（一般）'!F9</f>
        <v>0</v>
      </c>
      <c r="Q377" s="329"/>
      <c r="R377" s="329"/>
      <c r="S377" s="331"/>
    </row>
    <row r="378" spans="1:19" x14ac:dyDescent="0.15">
      <c r="A378" s="332">
        <f t="shared" si="5"/>
        <v>220102</v>
      </c>
      <c r="B378" s="333">
        <v>0</v>
      </c>
      <c r="C378" s="333"/>
      <c r="D378" s="333">
        <v>377</v>
      </c>
      <c r="E378" s="334">
        <v>22</v>
      </c>
      <c r="F378" s="335" t="str">
        <f>IF('0.役員名簿'!$B$7="","",VLOOKUP('0.役員名簿'!$B$7,'各番号（変更不可）'!$J$2:$K$41,2,FALSE))</f>
        <v/>
      </c>
      <c r="G378" s="335" t="s">
        <v>378</v>
      </c>
      <c r="H378" s="335" t="s">
        <v>380</v>
      </c>
      <c r="I378" s="336" t="s">
        <v>479</v>
      </c>
      <c r="J378" s="337" t="s">
        <v>416</v>
      </c>
      <c r="K378" s="337"/>
      <c r="L378" s="338">
        <f>'3.陸上（一般）'!C10</f>
        <v>0</v>
      </c>
      <c r="M378" s="337"/>
      <c r="N378" s="338">
        <f>'3.陸上（一般）'!D10</f>
        <v>0</v>
      </c>
      <c r="O378" s="337" t="str">
        <f>'3.陸上（一般）'!E10</f>
        <v/>
      </c>
      <c r="P378" s="337">
        <f>'3.陸上（一般）'!F10</f>
        <v>0</v>
      </c>
      <c r="Q378" s="337"/>
      <c r="R378" s="337"/>
      <c r="S378" s="339"/>
    </row>
    <row r="379" spans="1:19" x14ac:dyDescent="0.15">
      <c r="A379" s="324">
        <f t="shared" si="5"/>
        <v>220103</v>
      </c>
      <c r="B379" s="325">
        <v>1</v>
      </c>
      <c r="C379" s="325">
        <v>1</v>
      </c>
      <c r="D379" s="325">
        <v>378</v>
      </c>
      <c r="E379" s="326">
        <v>22</v>
      </c>
      <c r="F379" s="327" t="str">
        <f>IF('0.役員名簿'!$B$7="","",VLOOKUP('0.役員名簿'!$B$7,'各番号（変更不可）'!$J$2:$K$41,2,FALSE))</f>
        <v/>
      </c>
      <c r="G379" s="327" t="s">
        <v>378</v>
      </c>
      <c r="H379" s="327" t="s">
        <v>381</v>
      </c>
      <c r="I379" s="328" t="s">
        <v>645</v>
      </c>
      <c r="J379" s="329" t="s">
        <v>446</v>
      </c>
      <c r="K379" s="329">
        <f>'3.陸上（一般）'!B14</f>
        <v>0</v>
      </c>
      <c r="L379" s="330">
        <f>'3.陸上（一般）'!C14</f>
        <v>0</v>
      </c>
      <c r="M379" s="329"/>
      <c r="N379" s="330">
        <f>'3.陸上（一般）'!D14</f>
        <v>0</v>
      </c>
      <c r="O379" s="329" t="str">
        <f>'3.陸上（一般）'!E14</f>
        <v/>
      </c>
      <c r="P379" s="329">
        <f>'3.陸上（一般）'!F14</f>
        <v>0</v>
      </c>
      <c r="Q379" s="329"/>
      <c r="R379" s="329"/>
      <c r="S379" s="331"/>
    </row>
    <row r="380" spans="1:19" x14ac:dyDescent="0.15">
      <c r="A380" s="332">
        <f t="shared" si="5"/>
        <v>220104</v>
      </c>
      <c r="B380" s="333">
        <v>2</v>
      </c>
      <c r="C380" s="333">
        <v>1</v>
      </c>
      <c r="D380" s="333">
        <v>379</v>
      </c>
      <c r="E380" s="334">
        <v>22</v>
      </c>
      <c r="F380" s="335" t="str">
        <f>IF('0.役員名簿'!$B$7="","",VLOOKUP('0.役員名簿'!$B$7,'各番号（変更不可）'!$J$2:$K$41,2,FALSE))</f>
        <v/>
      </c>
      <c r="G380" s="335" t="s">
        <v>378</v>
      </c>
      <c r="H380" s="335" t="s">
        <v>382</v>
      </c>
      <c r="I380" s="336" t="s">
        <v>645</v>
      </c>
      <c r="J380" s="337" t="s">
        <v>446</v>
      </c>
      <c r="K380" s="337">
        <f>'3.陸上（一般）'!B15</f>
        <v>0</v>
      </c>
      <c r="L380" s="337">
        <f>'3.陸上（一般）'!C15</f>
        <v>0</v>
      </c>
      <c r="M380" s="337"/>
      <c r="N380" s="338">
        <f>'3.陸上（一般）'!D15</f>
        <v>0</v>
      </c>
      <c r="O380" s="337" t="str">
        <f>'3.陸上（一般）'!E15</f>
        <v/>
      </c>
      <c r="P380" s="337">
        <f>'3.陸上（一般）'!F15</f>
        <v>0</v>
      </c>
      <c r="Q380" s="337"/>
      <c r="R380" s="337"/>
      <c r="S380" s="339"/>
    </row>
    <row r="381" spans="1:19" x14ac:dyDescent="0.15">
      <c r="A381" s="324">
        <f t="shared" si="5"/>
        <v>220105</v>
      </c>
      <c r="B381" s="325">
        <v>3</v>
      </c>
      <c r="C381" s="325">
        <v>1</v>
      </c>
      <c r="D381" s="325">
        <v>380</v>
      </c>
      <c r="E381" s="326">
        <v>22</v>
      </c>
      <c r="F381" s="327" t="str">
        <f>IF('0.役員名簿'!$B$7="","",VLOOKUP('0.役員名簿'!$B$7,'各番号（変更不可）'!$J$2:$K$41,2,FALSE))</f>
        <v/>
      </c>
      <c r="G381" s="327" t="s">
        <v>378</v>
      </c>
      <c r="H381" s="327" t="s">
        <v>383</v>
      </c>
      <c r="I381" s="328" t="s">
        <v>645</v>
      </c>
      <c r="J381" s="329" t="s">
        <v>447</v>
      </c>
      <c r="K381" s="329">
        <f>'3.陸上（一般）'!B16</f>
        <v>0</v>
      </c>
      <c r="L381" s="329">
        <f>'3.陸上（一般）'!C16</f>
        <v>0</v>
      </c>
      <c r="M381" s="329"/>
      <c r="N381" s="330">
        <f>'3.陸上（一般）'!D16</f>
        <v>0</v>
      </c>
      <c r="O381" s="329" t="str">
        <f>'3.陸上（一般）'!E16</f>
        <v/>
      </c>
      <c r="P381" s="329">
        <f>'3.陸上（一般）'!F16</f>
        <v>0</v>
      </c>
      <c r="Q381" s="329"/>
      <c r="R381" s="329"/>
      <c r="S381" s="331"/>
    </row>
    <row r="382" spans="1:19" x14ac:dyDescent="0.15">
      <c r="A382" s="332">
        <f t="shared" si="5"/>
        <v>220106</v>
      </c>
      <c r="B382" s="333">
        <v>4</v>
      </c>
      <c r="C382" s="333">
        <v>1</v>
      </c>
      <c r="D382" s="333">
        <v>381</v>
      </c>
      <c r="E382" s="334">
        <v>22</v>
      </c>
      <c r="F382" s="335" t="str">
        <f>IF('0.役員名簿'!$B$7="","",VLOOKUP('0.役員名簿'!$B$7,'各番号（変更不可）'!$J$2:$K$41,2,FALSE))</f>
        <v/>
      </c>
      <c r="G382" s="335" t="s">
        <v>378</v>
      </c>
      <c r="H382" s="335" t="s">
        <v>384</v>
      </c>
      <c r="I382" s="336" t="s">
        <v>645</v>
      </c>
      <c r="J382" s="337" t="s">
        <v>447</v>
      </c>
      <c r="K382" s="337">
        <f>'3.陸上（一般）'!B17</f>
        <v>0</v>
      </c>
      <c r="L382" s="337">
        <f>'3.陸上（一般）'!C17</f>
        <v>0</v>
      </c>
      <c r="M382" s="337"/>
      <c r="N382" s="338">
        <f>'3.陸上（一般）'!D17</f>
        <v>0</v>
      </c>
      <c r="O382" s="337" t="str">
        <f>'3.陸上（一般）'!E17</f>
        <v/>
      </c>
      <c r="P382" s="337">
        <f>'3.陸上（一般）'!F17</f>
        <v>0</v>
      </c>
      <c r="Q382" s="337"/>
      <c r="R382" s="337"/>
      <c r="S382" s="339"/>
    </row>
    <row r="383" spans="1:19" x14ac:dyDescent="0.15">
      <c r="A383" s="324">
        <f t="shared" si="5"/>
        <v>220107</v>
      </c>
      <c r="B383" s="325">
        <v>5</v>
      </c>
      <c r="C383" s="325">
        <v>1</v>
      </c>
      <c r="D383" s="325">
        <v>382</v>
      </c>
      <c r="E383" s="326">
        <v>22</v>
      </c>
      <c r="F383" s="327" t="str">
        <f>IF('0.役員名簿'!$B$7="","",VLOOKUP('0.役員名簿'!$B$7,'各番号（変更不可）'!$J$2:$K$41,2,FALSE))</f>
        <v/>
      </c>
      <c r="G383" s="327" t="s">
        <v>378</v>
      </c>
      <c r="H383" s="327" t="s">
        <v>385</v>
      </c>
      <c r="I383" s="328" t="s">
        <v>645</v>
      </c>
      <c r="J383" s="329" t="s">
        <v>448</v>
      </c>
      <c r="K383" s="329">
        <f>'3.陸上（一般）'!B18</f>
        <v>0</v>
      </c>
      <c r="L383" s="329">
        <f>'3.陸上（一般）'!C18</f>
        <v>0</v>
      </c>
      <c r="M383" s="329"/>
      <c r="N383" s="330">
        <f>'3.陸上（一般）'!D18</f>
        <v>0</v>
      </c>
      <c r="O383" s="329" t="str">
        <f>'3.陸上（一般）'!E18</f>
        <v/>
      </c>
      <c r="P383" s="329">
        <f>'3.陸上（一般）'!F18</f>
        <v>0</v>
      </c>
      <c r="Q383" s="329"/>
      <c r="R383" s="329"/>
      <c r="S383" s="331"/>
    </row>
    <row r="384" spans="1:19" x14ac:dyDescent="0.15">
      <c r="A384" s="332">
        <f t="shared" si="5"/>
        <v>220108</v>
      </c>
      <c r="B384" s="333">
        <v>6</v>
      </c>
      <c r="C384" s="333">
        <v>1</v>
      </c>
      <c r="D384" s="333">
        <v>383</v>
      </c>
      <c r="E384" s="334">
        <v>22</v>
      </c>
      <c r="F384" s="335" t="str">
        <f>IF('0.役員名簿'!$B$7="","",VLOOKUP('0.役員名簿'!$B$7,'各番号（変更不可）'!$J$2:$K$41,2,FALSE))</f>
        <v/>
      </c>
      <c r="G384" s="335" t="s">
        <v>378</v>
      </c>
      <c r="H384" s="335" t="s">
        <v>386</v>
      </c>
      <c r="I384" s="336" t="s">
        <v>645</v>
      </c>
      <c r="J384" s="337" t="s">
        <v>448</v>
      </c>
      <c r="K384" s="337">
        <f>'3.陸上（一般）'!B19</f>
        <v>0</v>
      </c>
      <c r="L384" s="337">
        <f>'3.陸上（一般）'!C19</f>
        <v>0</v>
      </c>
      <c r="M384" s="337"/>
      <c r="N384" s="338">
        <f>'3.陸上（一般）'!D19</f>
        <v>0</v>
      </c>
      <c r="O384" s="337" t="str">
        <f>'3.陸上（一般）'!E19</f>
        <v/>
      </c>
      <c r="P384" s="337">
        <f>'3.陸上（一般）'!F19</f>
        <v>0</v>
      </c>
      <c r="Q384" s="337"/>
      <c r="R384" s="337"/>
      <c r="S384" s="339"/>
    </row>
    <row r="385" spans="1:19" x14ac:dyDescent="0.15">
      <c r="A385" s="324">
        <f t="shared" si="5"/>
        <v>220109</v>
      </c>
      <c r="B385" s="325">
        <v>7</v>
      </c>
      <c r="C385" s="325">
        <v>1</v>
      </c>
      <c r="D385" s="325">
        <v>384</v>
      </c>
      <c r="E385" s="326">
        <v>22</v>
      </c>
      <c r="F385" s="327" t="str">
        <f>IF('0.役員名簿'!$B$7="","",VLOOKUP('0.役員名簿'!$B$7,'各番号（変更不可）'!$J$2:$K$41,2,FALSE))</f>
        <v/>
      </c>
      <c r="G385" s="327" t="s">
        <v>378</v>
      </c>
      <c r="H385" s="327" t="s">
        <v>387</v>
      </c>
      <c r="I385" s="328" t="s">
        <v>645</v>
      </c>
      <c r="J385" s="329" t="s">
        <v>449</v>
      </c>
      <c r="K385" s="329">
        <f>'3.陸上（一般）'!B20</f>
        <v>0</v>
      </c>
      <c r="L385" s="329">
        <f>'3.陸上（一般）'!C20</f>
        <v>0</v>
      </c>
      <c r="M385" s="329"/>
      <c r="N385" s="330">
        <f>'3.陸上（一般）'!D20</f>
        <v>0</v>
      </c>
      <c r="O385" s="329" t="str">
        <f>'3.陸上（一般）'!E20</f>
        <v/>
      </c>
      <c r="P385" s="329">
        <f>'3.陸上（一般）'!F20</f>
        <v>0</v>
      </c>
      <c r="Q385" s="329"/>
      <c r="R385" s="329"/>
      <c r="S385" s="331"/>
    </row>
    <row r="386" spans="1:19" x14ac:dyDescent="0.15">
      <c r="A386" s="332">
        <f t="shared" si="5"/>
        <v>220110</v>
      </c>
      <c r="B386" s="333">
        <v>8</v>
      </c>
      <c r="C386" s="333">
        <v>1</v>
      </c>
      <c r="D386" s="333">
        <v>385</v>
      </c>
      <c r="E386" s="334">
        <v>22</v>
      </c>
      <c r="F386" s="335" t="str">
        <f>IF('0.役員名簿'!$B$7="","",VLOOKUP('0.役員名簿'!$B$7,'各番号（変更不可）'!$J$2:$K$41,2,FALSE))</f>
        <v/>
      </c>
      <c r="G386" s="335" t="s">
        <v>378</v>
      </c>
      <c r="H386" s="335">
        <v>10</v>
      </c>
      <c r="I386" s="336" t="s">
        <v>645</v>
      </c>
      <c r="J386" s="337" t="s">
        <v>449</v>
      </c>
      <c r="K386" s="337">
        <f>'3.陸上（一般）'!B21</f>
        <v>0</v>
      </c>
      <c r="L386" s="337">
        <f>'3.陸上（一般）'!C21</f>
        <v>0</v>
      </c>
      <c r="M386" s="337"/>
      <c r="N386" s="338">
        <f>'3.陸上（一般）'!D21</f>
        <v>0</v>
      </c>
      <c r="O386" s="337" t="str">
        <f>'3.陸上（一般）'!E21</f>
        <v/>
      </c>
      <c r="P386" s="337">
        <f>'3.陸上（一般）'!F21</f>
        <v>0</v>
      </c>
      <c r="Q386" s="337"/>
      <c r="R386" s="337"/>
      <c r="S386" s="339"/>
    </row>
    <row r="387" spans="1:19" x14ac:dyDescent="0.15">
      <c r="A387" s="324">
        <f t="shared" si="5"/>
        <v>220111</v>
      </c>
      <c r="B387" s="325">
        <v>63</v>
      </c>
      <c r="C387" s="325">
        <v>2</v>
      </c>
      <c r="D387" s="325">
        <v>386</v>
      </c>
      <c r="E387" s="326">
        <v>22</v>
      </c>
      <c r="F387" s="327" t="str">
        <f>IF('0.役員名簿'!$B$7="","",VLOOKUP('0.役員名簿'!$B$7,'各番号（変更不可）'!$J$2:$K$41,2,FALSE))</f>
        <v/>
      </c>
      <c r="G387" s="327" t="s">
        <v>378</v>
      </c>
      <c r="H387" s="327">
        <v>11</v>
      </c>
      <c r="I387" s="328" t="s">
        <v>646</v>
      </c>
      <c r="J387" s="329" t="s">
        <v>446</v>
      </c>
      <c r="K387" s="329">
        <f>'3.陸上（一般）'!B25</f>
        <v>0</v>
      </c>
      <c r="L387" s="329">
        <f>'3.陸上（一般）'!C25</f>
        <v>0</v>
      </c>
      <c r="M387" s="329"/>
      <c r="N387" s="330">
        <f>'3.陸上（一般）'!D25</f>
        <v>0</v>
      </c>
      <c r="O387" s="329" t="str">
        <f>'3.陸上（一般）'!E25</f>
        <v/>
      </c>
      <c r="P387" s="329">
        <f>'3.陸上（一般）'!F25</f>
        <v>0</v>
      </c>
      <c r="Q387" s="329"/>
      <c r="R387" s="329"/>
      <c r="S387" s="331"/>
    </row>
    <row r="388" spans="1:19" x14ac:dyDescent="0.15">
      <c r="A388" s="332">
        <f t="shared" si="5"/>
        <v>220112</v>
      </c>
      <c r="B388" s="333">
        <v>64</v>
      </c>
      <c r="C388" s="333">
        <v>2</v>
      </c>
      <c r="D388" s="333">
        <v>387</v>
      </c>
      <c r="E388" s="334">
        <v>22</v>
      </c>
      <c r="F388" s="335" t="str">
        <f>IF('0.役員名簿'!$B$7="","",VLOOKUP('0.役員名簿'!$B$7,'各番号（変更不可）'!$J$2:$K$41,2,FALSE))</f>
        <v/>
      </c>
      <c r="G388" s="335" t="s">
        <v>378</v>
      </c>
      <c r="H388" s="335">
        <v>12</v>
      </c>
      <c r="I388" s="336" t="s">
        <v>646</v>
      </c>
      <c r="J388" s="337" t="s">
        <v>446</v>
      </c>
      <c r="K388" s="337">
        <f>'3.陸上（一般）'!B26</f>
        <v>0</v>
      </c>
      <c r="L388" s="337">
        <f>'3.陸上（一般）'!C26</f>
        <v>0</v>
      </c>
      <c r="M388" s="337"/>
      <c r="N388" s="338">
        <f>'3.陸上（一般）'!D26</f>
        <v>0</v>
      </c>
      <c r="O388" s="337" t="str">
        <f>'3.陸上（一般）'!E26</f>
        <v/>
      </c>
      <c r="P388" s="337">
        <f>'3.陸上（一般）'!F26</f>
        <v>0</v>
      </c>
      <c r="Q388" s="337"/>
      <c r="R388" s="337"/>
      <c r="S388" s="339"/>
    </row>
    <row r="389" spans="1:19" x14ac:dyDescent="0.15">
      <c r="A389" s="324">
        <f t="shared" si="5"/>
        <v>220113</v>
      </c>
      <c r="B389" s="325">
        <v>65</v>
      </c>
      <c r="C389" s="325">
        <v>2</v>
      </c>
      <c r="D389" s="325">
        <v>388</v>
      </c>
      <c r="E389" s="326">
        <v>22</v>
      </c>
      <c r="F389" s="327" t="str">
        <f>IF('0.役員名簿'!$B$7="","",VLOOKUP('0.役員名簿'!$B$7,'各番号（変更不可）'!$J$2:$K$41,2,FALSE))</f>
        <v/>
      </c>
      <c r="G389" s="327" t="s">
        <v>378</v>
      </c>
      <c r="H389" s="327">
        <v>13</v>
      </c>
      <c r="I389" s="328" t="s">
        <v>646</v>
      </c>
      <c r="J389" s="329" t="s">
        <v>450</v>
      </c>
      <c r="K389" s="329">
        <f>'3.陸上（一般）'!B27</f>
        <v>0</v>
      </c>
      <c r="L389" s="329">
        <f>'3.陸上（一般）'!C27</f>
        <v>0</v>
      </c>
      <c r="M389" s="329"/>
      <c r="N389" s="330">
        <f>'3.陸上（一般）'!D27</f>
        <v>0</v>
      </c>
      <c r="O389" s="329" t="str">
        <f>'3.陸上（一般）'!E27</f>
        <v/>
      </c>
      <c r="P389" s="329">
        <f>'3.陸上（一般）'!F27</f>
        <v>0</v>
      </c>
      <c r="Q389" s="329"/>
      <c r="R389" s="329"/>
      <c r="S389" s="331"/>
    </row>
    <row r="390" spans="1:19" x14ac:dyDescent="0.15">
      <c r="A390" s="332">
        <f t="shared" si="5"/>
        <v>220114</v>
      </c>
      <c r="B390" s="333">
        <v>66</v>
      </c>
      <c r="C390" s="333">
        <v>2</v>
      </c>
      <c r="D390" s="333">
        <v>389</v>
      </c>
      <c r="E390" s="334">
        <v>22</v>
      </c>
      <c r="F390" s="335" t="str">
        <f>IF('0.役員名簿'!$B$7="","",VLOOKUP('0.役員名簿'!$B$7,'各番号（変更不可）'!$J$2:$K$41,2,FALSE))</f>
        <v/>
      </c>
      <c r="G390" s="335" t="s">
        <v>378</v>
      </c>
      <c r="H390" s="335">
        <v>14</v>
      </c>
      <c r="I390" s="336" t="s">
        <v>646</v>
      </c>
      <c r="J390" s="337" t="s">
        <v>450</v>
      </c>
      <c r="K390" s="337">
        <f>'3.陸上（一般）'!B28</f>
        <v>0</v>
      </c>
      <c r="L390" s="337">
        <f>'3.陸上（一般）'!C28</f>
        <v>0</v>
      </c>
      <c r="M390" s="337"/>
      <c r="N390" s="338">
        <f>'3.陸上（一般）'!D28</f>
        <v>0</v>
      </c>
      <c r="O390" s="337" t="str">
        <f>'3.陸上（一般）'!E28</f>
        <v/>
      </c>
      <c r="P390" s="337">
        <f>'3.陸上（一般）'!F28</f>
        <v>0</v>
      </c>
      <c r="Q390" s="337"/>
      <c r="R390" s="337"/>
      <c r="S390" s="339"/>
    </row>
    <row r="391" spans="1:19" x14ac:dyDescent="0.15">
      <c r="A391" s="324">
        <f t="shared" si="5"/>
        <v>220115</v>
      </c>
      <c r="B391" s="325">
        <v>67</v>
      </c>
      <c r="C391" s="325">
        <v>2</v>
      </c>
      <c r="D391" s="325">
        <v>390</v>
      </c>
      <c r="E391" s="326">
        <v>22</v>
      </c>
      <c r="F391" s="327" t="str">
        <f>IF('0.役員名簿'!$B$7="","",VLOOKUP('0.役員名簿'!$B$7,'各番号（変更不可）'!$J$2:$K$41,2,FALSE))</f>
        <v/>
      </c>
      <c r="G391" s="327" t="s">
        <v>378</v>
      </c>
      <c r="H391" s="327">
        <v>15</v>
      </c>
      <c r="I391" s="328" t="s">
        <v>646</v>
      </c>
      <c r="J391" s="329" t="s">
        <v>449</v>
      </c>
      <c r="K391" s="329">
        <f>'3.陸上（一般）'!B29</f>
        <v>0</v>
      </c>
      <c r="L391" s="329">
        <f>'3.陸上（一般）'!C29</f>
        <v>0</v>
      </c>
      <c r="M391" s="329"/>
      <c r="N391" s="330">
        <f>'3.陸上（一般）'!D29</f>
        <v>0</v>
      </c>
      <c r="O391" s="329" t="str">
        <f>'3.陸上（一般）'!E29</f>
        <v/>
      </c>
      <c r="P391" s="329">
        <f>'3.陸上（一般）'!F29</f>
        <v>0</v>
      </c>
      <c r="Q391" s="329"/>
      <c r="R391" s="329"/>
      <c r="S391" s="331"/>
    </row>
    <row r="392" spans="1:19" x14ac:dyDescent="0.15">
      <c r="A392" s="332">
        <f t="shared" si="5"/>
        <v>220116</v>
      </c>
      <c r="B392" s="333">
        <v>68</v>
      </c>
      <c r="C392" s="333">
        <v>2</v>
      </c>
      <c r="D392" s="333">
        <v>391</v>
      </c>
      <c r="E392" s="334">
        <v>22</v>
      </c>
      <c r="F392" s="335" t="str">
        <f>IF('0.役員名簿'!$B$7="","",VLOOKUP('0.役員名簿'!$B$7,'各番号（変更不可）'!$J$2:$K$41,2,FALSE))</f>
        <v/>
      </c>
      <c r="G392" s="335" t="s">
        <v>378</v>
      </c>
      <c r="H392" s="335">
        <v>16</v>
      </c>
      <c r="I392" s="336" t="s">
        <v>646</v>
      </c>
      <c r="J392" s="337" t="s">
        <v>449</v>
      </c>
      <c r="K392" s="337">
        <f>'3.陸上（一般）'!B30</f>
        <v>0</v>
      </c>
      <c r="L392" s="337">
        <f>'3.陸上（一般）'!C30</f>
        <v>0</v>
      </c>
      <c r="M392" s="337"/>
      <c r="N392" s="338">
        <f>'3.陸上（一般）'!D30</f>
        <v>0</v>
      </c>
      <c r="O392" s="337" t="str">
        <f>'3.陸上（一般）'!E30</f>
        <v/>
      </c>
      <c r="P392" s="337">
        <f>'3.陸上（一般）'!F30</f>
        <v>0</v>
      </c>
      <c r="Q392" s="337"/>
      <c r="R392" s="337"/>
      <c r="S392" s="339"/>
    </row>
    <row r="393" spans="1:19" x14ac:dyDescent="0.15">
      <c r="A393" s="324">
        <f t="shared" si="5"/>
        <v>220117</v>
      </c>
      <c r="B393" s="325">
        <v>69</v>
      </c>
      <c r="C393" s="325">
        <v>2</v>
      </c>
      <c r="D393" s="325">
        <v>392</v>
      </c>
      <c r="E393" s="326">
        <v>22</v>
      </c>
      <c r="F393" s="327" t="str">
        <f>IF('0.役員名簿'!$B$7="","",VLOOKUP('0.役員名簿'!$B$7,'各番号（変更不可）'!$J$2:$K$41,2,FALSE))</f>
        <v/>
      </c>
      <c r="G393" s="327" t="s">
        <v>378</v>
      </c>
      <c r="H393" s="327">
        <v>17</v>
      </c>
      <c r="I393" s="328" t="s">
        <v>646</v>
      </c>
      <c r="J393" s="329" t="s">
        <v>451</v>
      </c>
      <c r="K393" s="329">
        <f>'3.陸上（一般）'!B31</f>
        <v>0</v>
      </c>
      <c r="L393" s="329">
        <f>'3.陸上（一般）'!C31</f>
        <v>0</v>
      </c>
      <c r="M393" s="329"/>
      <c r="N393" s="330">
        <f>'3.陸上（一般）'!D31</f>
        <v>0</v>
      </c>
      <c r="O393" s="329" t="str">
        <f>'3.陸上（一般）'!E31</f>
        <v/>
      </c>
      <c r="P393" s="329">
        <f>'3.陸上（一般）'!F31</f>
        <v>0</v>
      </c>
      <c r="Q393" s="329"/>
      <c r="R393" s="329"/>
      <c r="S393" s="331"/>
    </row>
    <row r="394" spans="1:19" x14ac:dyDescent="0.15">
      <c r="A394" s="332">
        <f t="shared" ref="A394:A457" si="7">VALUE(E394&amp;F394&amp;G394&amp;H394)</f>
        <v>220118</v>
      </c>
      <c r="B394" s="333">
        <v>70</v>
      </c>
      <c r="C394" s="333">
        <v>2</v>
      </c>
      <c r="D394" s="333">
        <v>393</v>
      </c>
      <c r="E394" s="334">
        <v>22</v>
      </c>
      <c r="F394" s="335" t="str">
        <f>IF('0.役員名簿'!$B$7="","",VLOOKUP('0.役員名簿'!$B$7,'各番号（変更不可）'!$J$2:$K$41,2,FALSE))</f>
        <v/>
      </c>
      <c r="G394" s="335" t="s">
        <v>378</v>
      </c>
      <c r="H394" s="335">
        <v>18</v>
      </c>
      <c r="I394" s="336" t="s">
        <v>646</v>
      </c>
      <c r="J394" s="337" t="s">
        <v>451</v>
      </c>
      <c r="K394" s="337">
        <f>'3.陸上（一般）'!B32</f>
        <v>0</v>
      </c>
      <c r="L394" s="337">
        <f>'3.陸上（一般）'!C32</f>
        <v>0</v>
      </c>
      <c r="M394" s="337"/>
      <c r="N394" s="338">
        <f>'3.陸上（一般）'!D32</f>
        <v>0</v>
      </c>
      <c r="O394" s="337" t="str">
        <f>'3.陸上（一般）'!E32</f>
        <v/>
      </c>
      <c r="P394" s="337">
        <f>'3.陸上（一般）'!F32</f>
        <v>0</v>
      </c>
      <c r="Q394" s="337"/>
      <c r="R394" s="337"/>
      <c r="S394" s="339"/>
    </row>
    <row r="395" spans="1:19" x14ac:dyDescent="0.15">
      <c r="A395" s="324">
        <f t="shared" si="7"/>
        <v>220201</v>
      </c>
      <c r="B395" s="325">
        <v>9</v>
      </c>
      <c r="C395" s="325">
        <v>1</v>
      </c>
      <c r="D395" s="325">
        <v>394</v>
      </c>
      <c r="E395" s="326">
        <v>22</v>
      </c>
      <c r="F395" s="327" t="str">
        <f>IF('0.役員名簿'!$B$7="","",VLOOKUP('0.役員名簿'!$B$7,'各番号（変更不可）'!$J$2:$K$41,2,FALSE))</f>
        <v/>
      </c>
      <c r="G395" s="327" t="s">
        <v>394</v>
      </c>
      <c r="H395" s="327" t="s">
        <v>378</v>
      </c>
      <c r="I395" s="328" t="s">
        <v>647</v>
      </c>
      <c r="J395" s="329" t="s">
        <v>446</v>
      </c>
      <c r="K395" s="329">
        <f>'4.陸上（青年・リレー）'!B9</f>
        <v>0</v>
      </c>
      <c r="L395" s="329">
        <f>'4.陸上（青年・リレー）'!C9</f>
        <v>0</v>
      </c>
      <c r="M395" s="329"/>
      <c r="N395" s="330">
        <f>'4.陸上（青年・リレー）'!D9</f>
        <v>0</v>
      </c>
      <c r="O395" s="329" t="str">
        <f>'4.陸上（青年・リレー）'!E9</f>
        <v/>
      </c>
      <c r="P395" s="329">
        <f>'4.陸上（青年・リレー）'!F9</f>
        <v>0</v>
      </c>
      <c r="Q395" s="329"/>
      <c r="R395" s="329"/>
      <c r="S395" s="331"/>
    </row>
    <row r="396" spans="1:19" x14ac:dyDescent="0.15">
      <c r="A396" s="332">
        <f t="shared" si="7"/>
        <v>220202</v>
      </c>
      <c r="B396" s="333">
        <v>10</v>
      </c>
      <c r="C396" s="333">
        <v>1</v>
      </c>
      <c r="D396" s="333">
        <v>395</v>
      </c>
      <c r="E396" s="334">
        <v>22</v>
      </c>
      <c r="F396" s="335" t="str">
        <f>IF('0.役員名簿'!$B$7="","",VLOOKUP('0.役員名簿'!$B$7,'各番号（変更不可）'!$J$2:$K$41,2,FALSE))</f>
        <v/>
      </c>
      <c r="G396" s="335" t="s">
        <v>394</v>
      </c>
      <c r="H396" s="335" t="s">
        <v>380</v>
      </c>
      <c r="I396" s="336" t="s">
        <v>647</v>
      </c>
      <c r="J396" s="337" t="s">
        <v>446</v>
      </c>
      <c r="K396" s="337">
        <f>'4.陸上（青年・リレー）'!B10</f>
        <v>0</v>
      </c>
      <c r="L396" s="337">
        <f>'4.陸上（青年・リレー）'!C10</f>
        <v>0</v>
      </c>
      <c r="M396" s="337"/>
      <c r="N396" s="338">
        <f>'4.陸上（青年・リレー）'!D10</f>
        <v>0</v>
      </c>
      <c r="O396" s="337" t="str">
        <f>'4.陸上（青年・リレー）'!E10</f>
        <v/>
      </c>
      <c r="P396" s="337">
        <f>'4.陸上（青年・リレー）'!F10</f>
        <v>0</v>
      </c>
      <c r="Q396" s="337"/>
      <c r="R396" s="337"/>
      <c r="S396" s="339"/>
    </row>
    <row r="397" spans="1:19" x14ac:dyDescent="0.15">
      <c r="A397" s="324">
        <f t="shared" si="7"/>
        <v>220203</v>
      </c>
      <c r="B397" s="325">
        <v>11</v>
      </c>
      <c r="C397" s="325">
        <v>1</v>
      </c>
      <c r="D397" s="325">
        <v>396</v>
      </c>
      <c r="E397" s="326">
        <v>22</v>
      </c>
      <c r="F397" s="327" t="str">
        <f>IF('0.役員名簿'!$B$7="","",VLOOKUP('0.役員名簿'!$B$7,'各番号（変更不可）'!$J$2:$K$41,2,FALSE))</f>
        <v/>
      </c>
      <c r="G397" s="327" t="s">
        <v>380</v>
      </c>
      <c r="H397" s="327" t="s">
        <v>381</v>
      </c>
      <c r="I397" s="328" t="s">
        <v>647</v>
      </c>
      <c r="J397" s="329" t="s">
        <v>452</v>
      </c>
      <c r="K397" s="329">
        <f>'4.陸上（青年・リレー）'!B11</f>
        <v>0</v>
      </c>
      <c r="L397" s="329">
        <f>'4.陸上（青年・リレー）'!C11</f>
        <v>0</v>
      </c>
      <c r="M397" s="329"/>
      <c r="N397" s="330">
        <f>'4.陸上（青年・リレー）'!D11</f>
        <v>0</v>
      </c>
      <c r="O397" s="329" t="str">
        <f>'4.陸上（青年・リレー）'!E11</f>
        <v/>
      </c>
      <c r="P397" s="329">
        <f>'4.陸上（青年・リレー）'!F11</f>
        <v>0</v>
      </c>
      <c r="Q397" s="329"/>
      <c r="R397" s="329"/>
      <c r="S397" s="331"/>
    </row>
    <row r="398" spans="1:19" x14ac:dyDescent="0.15">
      <c r="A398" s="332">
        <f t="shared" si="7"/>
        <v>220204</v>
      </c>
      <c r="B398" s="333">
        <v>12</v>
      </c>
      <c r="C398" s="333">
        <v>1</v>
      </c>
      <c r="D398" s="333">
        <v>397</v>
      </c>
      <c r="E398" s="334">
        <v>22</v>
      </c>
      <c r="F398" s="335" t="str">
        <f>IF('0.役員名簿'!$B$7="","",VLOOKUP('0.役員名簿'!$B$7,'各番号（変更不可）'!$J$2:$K$41,2,FALSE))</f>
        <v/>
      </c>
      <c r="G398" s="335" t="s">
        <v>380</v>
      </c>
      <c r="H398" s="335" t="s">
        <v>382</v>
      </c>
      <c r="I398" s="336" t="s">
        <v>647</v>
      </c>
      <c r="J398" s="337" t="s">
        <v>452</v>
      </c>
      <c r="K398" s="337">
        <f>'4.陸上（青年・リレー）'!B12</f>
        <v>0</v>
      </c>
      <c r="L398" s="337">
        <f>'4.陸上（青年・リレー）'!C12</f>
        <v>0</v>
      </c>
      <c r="M398" s="337"/>
      <c r="N398" s="338">
        <f>'4.陸上（青年・リレー）'!D12</f>
        <v>0</v>
      </c>
      <c r="O398" s="337" t="str">
        <f>'4.陸上（青年・リレー）'!E12</f>
        <v/>
      </c>
      <c r="P398" s="337">
        <f>'4.陸上（青年・リレー）'!F12</f>
        <v>0</v>
      </c>
      <c r="Q398" s="337"/>
      <c r="R398" s="337"/>
      <c r="S398" s="339"/>
    </row>
    <row r="399" spans="1:19" x14ac:dyDescent="0.15">
      <c r="A399" s="324">
        <f t="shared" si="7"/>
        <v>220205</v>
      </c>
      <c r="B399" s="325">
        <v>13</v>
      </c>
      <c r="C399" s="325">
        <v>1</v>
      </c>
      <c r="D399" s="325">
        <v>398</v>
      </c>
      <c r="E399" s="326">
        <v>22</v>
      </c>
      <c r="F399" s="327" t="str">
        <f>IF('0.役員名簿'!$B$7="","",VLOOKUP('0.役員名簿'!$B$7,'各番号（変更不可）'!$J$2:$K$41,2,FALSE))</f>
        <v/>
      </c>
      <c r="G399" s="327" t="s">
        <v>380</v>
      </c>
      <c r="H399" s="327" t="s">
        <v>383</v>
      </c>
      <c r="I399" s="328" t="s">
        <v>647</v>
      </c>
      <c r="J399" s="329" t="s">
        <v>453</v>
      </c>
      <c r="K399" s="329">
        <f>'4.陸上（青年・リレー）'!B13</f>
        <v>0</v>
      </c>
      <c r="L399" s="329">
        <f>'4.陸上（青年・リレー）'!C13</f>
        <v>0</v>
      </c>
      <c r="M399" s="329"/>
      <c r="N399" s="330">
        <f>'4.陸上（青年・リレー）'!D13</f>
        <v>0</v>
      </c>
      <c r="O399" s="329" t="str">
        <f>'4.陸上（青年・リレー）'!E13</f>
        <v/>
      </c>
      <c r="P399" s="329">
        <f>'4.陸上（青年・リレー）'!F13</f>
        <v>0</v>
      </c>
      <c r="Q399" s="329"/>
      <c r="R399" s="329"/>
      <c r="S399" s="331"/>
    </row>
    <row r="400" spans="1:19" x14ac:dyDescent="0.15">
      <c r="A400" s="332">
        <f t="shared" si="7"/>
        <v>220206</v>
      </c>
      <c r="B400" s="333">
        <v>14</v>
      </c>
      <c r="C400" s="333">
        <v>1</v>
      </c>
      <c r="D400" s="333">
        <v>399</v>
      </c>
      <c r="E400" s="334">
        <v>22</v>
      </c>
      <c r="F400" s="335" t="str">
        <f>IF('0.役員名簿'!$B$7="","",VLOOKUP('0.役員名簿'!$B$7,'各番号（変更不可）'!$J$2:$K$41,2,FALSE))</f>
        <v/>
      </c>
      <c r="G400" s="335" t="s">
        <v>380</v>
      </c>
      <c r="H400" s="335" t="s">
        <v>384</v>
      </c>
      <c r="I400" s="336" t="s">
        <v>647</v>
      </c>
      <c r="J400" s="337" t="s">
        <v>453</v>
      </c>
      <c r="K400" s="337">
        <f>'4.陸上（青年・リレー）'!B14</f>
        <v>0</v>
      </c>
      <c r="L400" s="337">
        <f>'4.陸上（青年・リレー）'!C14</f>
        <v>0</v>
      </c>
      <c r="M400" s="337"/>
      <c r="N400" s="338">
        <f>'4.陸上（青年・リレー）'!D14</f>
        <v>0</v>
      </c>
      <c r="O400" s="337" t="str">
        <f>'4.陸上（青年・リレー）'!E14</f>
        <v/>
      </c>
      <c r="P400" s="337">
        <f>'4.陸上（青年・リレー）'!F14</f>
        <v>0</v>
      </c>
      <c r="Q400" s="337"/>
      <c r="R400" s="337"/>
      <c r="S400" s="339"/>
    </row>
    <row r="401" spans="1:19" x14ac:dyDescent="0.15">
      <c r="A401" s="324">
        <f t="shared" si="7"/>
        <v>220207</v>
      </c>
      <c r="B401" s="325">
        <v>15</v>
      </c>
      <c r="C401" s="325">
        <v>1</v>
      </c>
      <c r="D401" s="325">
        <v>400</v>
      </c>
      <c r="E401" s="326">
        <v>22</v>
      </c>
      <c r="F401" s="327" t="str">
        <f>IF('0.役員名簿'!$B$7="","",VLOOKUP('0.役員名簿'!$B$7,'各番号（変更不可）'!$J$2:$K$41,2,FALSE))</f>
        <v/>
      </c>
      <c r="G401" s="327" t="s">
        <v>380</v>
      </c>
      <c r="H401" s="327" t="s">
        <v>385</v>
      </c>
      <c r="I401" s="328" t="s">
        <v>647</v>
      </c>
      <c r="J401" s="329" t="s">
        <v>447</v>
      </c>
      <c r="K401" s="329">
        <f>'4.陸上（青年・リレー）'!B15</f>
        <v>0</v>
      </c>
      <c r="L401" s="329">
        <f>'4.陸上（青年・リレー）'!C15</f>
        <v>0</v>
      </c>
      <c r="M401" s="329"/>
      <c r="N401" s="330">
        <f>'4.陸上（青年・リレー）'!D15</f>
        <v>0</v>
      </c>
      <c r="O401" s="329" t="str">
        <f>'4.陸上（青年・リレー）'!E15</f>
        <v/>
      </c>
      <c r="P401" s="329">
        <f>'4.陸上（青年・リレー）'!F15</f>
        <v>0</v>
      </c>
      <c r="Q401" s="329"/>
      <c r="R401" s="329"/>
      <c r="S401" s="331"/>
    </row>
    <row r="402" spans="1:19" x14ac:dyDescent="0.15">
      <c r="A402" s="332">
        <f t="shared" si="7"/>
        <v>220208</v>
      </c>
      <c r="B402" s="333">
        <v>16</v>
      </c>
      <c r="C402" s="333">
        <v>1</v>
      </c>
      <c r="D402" s="333">
        <v>401</v>
      </c>
      <c r="E402" s="334">
        <v>22</v>
      </c>
      <c r="F402" s="335" t="str">
        <f>IF('0.役員名簿'!$B$7="","",VLOOKUP('0.役員名簿'!$B$7,'各番号（変更不可）'!$J$2:$K$41,2,FALSE))</f>
        <v/>
      </c>
      <c r="G402" s="335" t="s">
        <v>380</v>
      </c>
      <c r="H402" s="335" t="s">
        <v>386</v>
      </c>
      <c r="I402" s="336" t="s">
        <v>647</v>
      </c>
      <c r="J402" s="337" t="s">
        <v>447</v>
      </c>
      <c r="K402" s="337">
        <f>'4.陸上（青年・リレー）'!B16</f>
        <v>0</v>
      </c>
      <c r="L402" s="337">
        <f>'4.陸上（青年・リレー）'!C16</f>
        <v>0</v>
      </c>
      <c r="M402" s="337"/>
      <c r="N402" s="338">
        <f>'4.陸上（青年・リレー）'!D16</f>
        <v>0</v>
      </c>
      <c r="O402" s="337" t="str">
        <f>'4.陸上（青年・リレー）'!E16</f>
        <v/>
      </c>
      <c r="P402" s="337">
        <f>'4.陸上（青年・リレー）'!F16</f>
        <v>0</v>
      </c>
      <c r="Q402" s="337"/>
      <c r="R402" s="337"/>
      <c r="S402" s="339"/>
    </row>
    <row r="403" spans="1:19" x14ac:dyDescent="0.15">
      <c r="A403" s="324">
        <f t="shared" si="7"/>
        <v>220209</v>
      </c>
      <c r="B403" s="325">
        <v>17</v>
      </c>
      <c r="C403" s="325">
        <v>1</v>
      </c>
      <c r="D403" s="325">
        <v>402</v>
      </c>
      <c r="E403" s="326">
        <v>22</v>
      </c>
      <c r="F403" s="327" t="str">
        <f>IF('0.役員名簿'!$B$7="","",VLOOKUP('0.役員名簿'!$B$7,'各番号（変更不可）'!$J$2:$K$41,2,FALSE))</f>
        <v/>
      </c>
      <c r="G403" s="327" t="s">
        <v>380</v>
      </c>
      <c r="H403" s="327" t="s">
        <v>387</v>
      </c>
      <c r="I403" s="328" t="s">
        <v>647</v>
      </c>
      <c r="J403" s="329" t="s">
        <v>448</v>
      </c>
      <c r="K403" s="329">
        <f>'4.陸上（青年・リレー）'!B17</f>
        <v>0</v>
      </c>
      <c r="L403" s="329">
        <f>'4.陸上（青年・リレー）'!C17</f>
        <v>0</v>
      </c>
      <c r="M403" s="329"/>
      <c r="N403" s="330">
        <f>'4.陸上（青年・リレー）'!D17</f>
        <v>0</v>
      </c>
      <c r="O403" s="329" t="str">
        <f>'4.陸上（青年・リレー）'!E17</f>
        <v/>
      </c>
      <c r="P403" s="329">
        <f>'4.陸上（青年・リレー）'!F17</f>
        <v>0</v>
      </c>
      <c r="Q403" s="329"/>
      <c r="R403" s="329"/>
      <c r="S403" s="331"/>
    </row>
    <row r="404" spans="1:19" x14ac:dyDescent="0.15">
      <c r="A404" s="332">
        <f t="shared" si="7"/>
        <v>220210</v>
      </c>
      <c r="B404" s="333">
        <v>18</v>
      </c>
      <c r="C404" s="333">
        <v>1</v>
      </c>
      <c r="D404" s="333">
        <v>403</v>
      </c>
      <c r="E404" s="334">
        <v>22</v>
      </c>
      <c r="F404" s="335" t="str">
        <f>IF('0.役員名簿'!$B$7="","",VLOOKUP('0.役員名簿'!$B$7,'各番号（変更不可）'!$J$2:$K$41,2,FALSE))</f>
        <v/>
      </c>
      <c r="G404" s="335" t="s">
        <v>380</v>
      </c>
      <c r="H404" s="335">
        <v>10</v>
      </c>
      <c r="I404" s="336" t="s">
        <v>647</v>
      </c>
      <c r="J404" s="337" t="s">
        <v>448</v>
      </c>
      <c r="K404" s="337">
        <f>'4.陸上（青年・リレー）'!B18</f>
        <v>0</v>
      </c>
      <c r="L404" s="337">
        <f>'4.陸上（青年・リレー）'!C18</f>
        <v>0</v>
      </c>
      <c r="M404" s="337"/>
      <c r="N404" s="338">
        <f>'4.陸上（青年・リレー）'!D18</f>
        <v>0</v>
      </c>
      <c r="O404" s="337" t="str">
        <f>'4.陸上（青年・リレー）'!E18</f>
        <v/>
      </c>
      <c r="P404" s="337">
        <f>'4.陸上（青年・リレー）'!F18</f>
        <v>0</v>
      </c>
      <c r="Q404" s="337"/>
      <c r="R404" s="337"/>
      <c r="S404" s="339"/>
    </row>
    <row r="405" spans="1:19" x14ac:dyDescent="0.15">
      <c r="A405" s="324">
        <f t="shared" si="7"/>
        <v>220211</v>
      </c>
      <c r="B405" s="325">
        <v>19</v>
      </c>
      <c r="C405" s="325">
        <v>1</v>
      </c>
      <c r="D405" s="325">
        <v>404</v>
      </c>
      <c r="E405" s="326">
        <v>22</v>
      </c>
      <c r="F405" s="327" t="str">
        <f>IF('0.役員名簿'!$B$7="","",VLOOKUP('0.役員名簿'!$B$7,'各番号（変更不可）'!$J$2:$K$41,2,FALSE))</f>
        <v/>
      </c>
      <c r="G405" s="327" t="s">
        <v>380</v>
      </c>
      <c r="H405" s="327">
        <v>11</v>
      </c>
      <c r="I405" s="328" t="s">
        <v>647</v>
      </c>
      <c r="J405" s="329" t="s">
        <v>449</v>
      </c>
      <c r="K405" s="329">
        <f>'4.陸上（青年・リレー）'!B19</f>
        <v>0</v>
      </c>
      <c r="L405" s="329">
        <f>'4.陸上（青年・リレー）'!C19</f>
        <v>0</v>
      </c>
      <c r="M405" s="329"/>
      <c r="N405" s="330">
        <f>'4.陸上（青年・リレー）'!D19</f>
        <v>0</v>
      </c>
      <c r="O405" s="329" t="str">
        <f>'4.陸上（青年・リレー）'!E19</f>
        <v/>
      </c>
      <c r="P405" s="329">
        <f>'4.陸上（青年・リレー）'!F19</f>
        <v>0</v>
      </c>
      <c r="Q405" s="329"/>
      <c r="R405" s="329"/>
      <c r="S405" s="331"/>
    </row>
    <row r="406" spans="1:19" x14ac:dyDescent="0.15">
      <c r="A406" s="332">
        <f t="shared" si="7"/>
        <v>220212</v>
      </c>
      <c r="B406" s="333">
        <v>20</v>
      </c>
      <c r="C406" s="333">
        <v>1</v>
      </c>
      <c r="D406" s="333">
        <v>405</v>
      </c>
      <c r="E406" s="334">
        <v>22</v>
      </c>
      <c r="F406" s="335" t="str">
        <f>IF('0.役員名簿'!$B$7="","",VLOOKUP('0.役員名簿'!$B$7,'各番号（変更不可）'!$J$2:$K$41,2,FALSE))</f>
        <v/>
      </c>
      <c r="G406" s="335" t="s">
        <v>380</v>
      </c>
      <c r="H406" s="335">
        <v>12</v>
      </c>
      <c r="I406" s="336" t="s">
        <v>647</v>
      </c>
      <c r="J406" s="337" t="s">
        <v>449</v>
      </c>
      <c r="K406" s="337">
        <f>'4.陸上（青年・リレー）'!B20</f>
        <v>0</v>
      </c>
      <c r="L406" s="337">
        <f>'4.陸上（青年・リレー）'!C20</f>
        <v>0</v>
      </c>
      <c r="M406" s="337"/>
      <c r="N406" s="338">
        <f>'4.陸上（青年・リレー）'!D20</f>
        <v>0</v>
      </c>
      <c r="O406" s="337" t="str">
        <f>'4.陸上（青年・リレー）'!E20</f>
        <v/>
      </c>
      <c r="P406" s="337">
        <f>'4.陸上（青年・リレー）'!F20</f>
        <v>0</v>
      </c>
      <c r="Q406" s="337"/>
      <c r="R406" s="337"/>
      <c r="S406" s="339"/>
    </row>
    <row r="407" spans="1:19" x14ac:dyDescent="0.15">
      <c r="A407" s="324">
        <f t="shared" si="7"/>
        <v>220213</v>
      </c>
      <c r="B407" s="325">
        <v>21</v>
      </c>
      <c r="C407" s="325">
        <v>1</v>
      </c>
      <c r="D407" s="325">
        <v>406</v>
      </c>
      <c r="E407" s="326">
        <v>22</v>
      </c>
      <c r="F407" s="327" t="str">
        <f>IF('0.役員名簿'!$B$7="","",VLOOKUP('0.役員名簿'!$B$7,'各番号（変更不可）'!$J$2:$K$41,2,FALSE))</f>
        <v/>
      </c>
      <c r="G407" s="327" t="s">
        <v>380</v>
      </c>
      <c r="H407" s="327">
        <v>13</v>
      </c>
      <c r="I407" s="328" t="s">
        <v>647</v>
      </c>
      <c r="J407" s="329" t="s">
        <v>454</v>
      </c>
      <c r="K407" s="329">
        <f>'4.陸上（青年・リレー）'!B21</f>
        <v>0</v>
      </c>
      <c r="L407" s="329">
        <f>'4.陸上（青年・リレー）'!C21</f>
        <v>0</v>
      </c>
      <c r="M407" s="329"/>
      <c r="N407" s="330">
        <f>'4.陸上（青年・リレー）'!D21</f>
        <v>0</v>
      </c>
      <c r="O407" s="329" t="str">
        <f>'4.陸上（青年・リレー）'!E21</f>
        <v/>
      </c>
      <c r="P407" s="329">
        <f>'4.陸上（青年・リレー）'!F21</f>
        <v>0</v>
      </c>
      <c r="Q407" s="329"/>
      <c r="R407" s="329"/>
      <c r="S407" s="331"/>
    </row>
    <row r="408" spans="1:19" x14ac:dyDescent="0.15">
      <c r="A408" s="332">
        <f t="shared" si="7"/>
        <v>220214</v>
      </c>
      <c r="B408" s="333">
        <v>22</v>
      </c>
      <c r="C408" s="333">
        <v>1</v>
      </c>
      <c r="D408" s="333">
        <v>407</v>
      </c>
      <c r="E408" s="334">
        <v>22</v>
      </c>
      <c r="F408" s="335" t="str">
        <f>IF('0.役員名簿'!$B$7="","",VLOOKUP('0.役員名簿'!$B$7,'各番号（変更不可）'!$J$2:$K$41,2,FALSE))</f>
        <v/>
      </c>
      <c r="G408" s="335" t="s">
        <v>380</v>
      </c>
      <c r="H408" s="335">
        <v>14</v>
      </c>
      <c r="I408" s="336" t="s">
        <v>647</v>
      </c>
      <c r="J408" s="337" t="s">
        <v>454</v>
      </c>
      <c r="K408" s="337">
        <f>'4.陸上（青年・リレー）'!B22</f>
        <v>0</v>
      </c>
      <c r="L408" s="337">
        <f>'4.陸上（青年・リレー）'!C22</f>
        <v>0</v>
      </c>
      <c r="M408" s="337"/>
      <c r="N408" s="338">
        <f>'4.陸上（青年・リレー）'!D22</f>
        <v>0</v>
      </c>
      <c r="O408" s="337" t="str">
        <f>'4.陸上（青年・リレー）'!E22</f>
        <v/>
      </c>
      <c r="P408" s="337">
        <f>'4.陸上（青年・リレー）'!F22</f>
        <v>0</v>
      </c>
      <c r="Q408" s="337"/>
      <c r="R408" s="337"/>
      <c r="S408" s="339"/>
    </row>
    <row r="409" spans="1:19" x14ac:dyDescent="0.15">
      <c r="A409" s="324">
        <f t="shared" si="7"/>
        <v>220215</v>
      </c>
      <c r="B409" s="325">
        <v>71</v>
      </c>
      <c r="C409" s="325">
        <v>2</v>
      </c>
      <c r="D409" s="325">
        <v>408</v>
      </c>
      <c r="E409" s="326">
        <v>22</v>
      </c>
      <c r="F409" s="327" t="str">
        <f>IF('0.役員名簿'!$B$7="","",VLOOKUP('0.役員名簿'!$B$7,'各番号（変更不可）'!$J$2:$K$41,2,FALSE))</f>
        <v/>
      </c>
      <c r="G409" s="327" t="s">
        <v>380</v>
      </c>
      <c r="H409" s="327">
        <v>15</v>
      </c>
      <c r="I409" s="328" t="s">
        <v>648</v>
      </c>
      <c r="J409" s="329" t="s">
        <v>446</v>
      </c>
      <c r="K409" s="329">
        <f>'4.陸上（青年・リレー）'!B25</f>
        <v>0</v>
      </c>
      <c r="L409" s="329">
        <f>'4.陸上（青年・リレー）'!C25</f>
        <v>0</v>
      </c>
      <c r="M409" s="329"/>
      <c r="N409" s="330">
        <f>'4.陸上（青年・リレー）'!D25</f>
        <v>0</v>
      </c>
      <c r="O409" s="329" t="str">
        <f>'4.陸上（青年・リレー）'!E25</f>
        <v/>
      </c>
      <c r="P409" s="329">
        <f>'4.陸上（青年・リレー）'!F25</f>
        <v>0</v>
      </c>
      <c r="Q409" s="329"/>
      <c r="R409" s="329"/>
      <c r="S409" s="331"/>
    </row>
    <row r="410" spans="1:19" x14ac:dyDescent="0.15">
      <c r="A410" s="332">
        <f t="shared" si="7"/>
        <v>220216</v>
      </c>
      <c r="B410" s="333">
        <v>72</v>
      </c>
      <c r="C410" s="333">
        <v>2</v>
      </c>
      <c r="D410" s="333">
        <v>409</v>
      </c>
      <c r="E410" s="334">
        <v>22</v>
      </c>
      <c r="F410" s="335" t="str">
        <f>IF('0.役員名簿'!$B$7="","",VLOOKUP('0.役員名簿'!$B$7,'各番号（変更不可）'!$J$2:$K$41,2,FALSE))</f>
        <v/>
      </c>
      <c r="G410" s="335" t="s">
        <v>380</v>
      </c>
      <c r="H410" s="335">
        <v>16</v>
      </c>
      <c r="I410" s="336" t="s">
        <v>648</v>
      </c>
      <c r="J410" s="337" t="s">
        <v>446</v>
      </c>
      <c r="K410" s="337">
        <f>'4.陸上（青年・リレー）'!B26</f>
        <v>0</v>
      </c>
      <c r="L410" s="337">
        <f>'4.陸上（青年・リレー）'!C26</f>
        <v>0</v>
      </c>
      <c r="M410" s="337"/>
      <c r="N410" s="338">
        <f>'4.陸上（青年・リレー）'!D26</f>
        <v>0</v>
      </c>
      <c r="O410" s="337" t="str">
        <f>'4.陸上（青年・リレー）'!E26</f>
        <v/>
      </c>
      <c r="P410" s="337">
        <f>'4.陸上（青年・リレー）'!F26</f>
        <v>0</v>
      </c>
      <c r="Q410" s="337"/>
      <c r="R410" s="337"/>
      <c r="S410" s="339"/>
    </row>
    <row r="411" spans="1:19" x14ac:dyDescent="0.15">
      <c r="A411" s="324">
        <f t="shared" si="7"/>
        <v>220217</v>
      </c>
      <c r="B411" s="325">
        <v>73</v>
      </c>
      <c r="C411" s="325">
        <v>2</v>
      </c>
      <c r="D411" s="325">
        <v>410</v>
      </c>
      <c r="E411" s="326">
        <v>22</v>
      </c>
      <c r="F411" s="327" t="str">
        <f>IF('0.役員名簿'!$B$7="","",VLOOKUP('0.役員名簿'!$B$7,'各番号（変更不可）'!$J$2:$K$41,2,FALSE))</f>
        <v/>
      </c>
      <c r="G411" s="327" t="s">
        <v>380</v>
      </c>
      <c r="H411" s="327">
        <v>17</v>
      </c>
      <c r="I411" s="328" t="s">
        <v>648</v>
      </c>
      <c r="J411" s="329" t="s">
        <v>455</v>
      </c>
      <c r="K411" s="329">
        <f>'4.陸上（青年・リレー）'!B27</f>
        <v>0</v>
      </c>
      <c r="L411" s="329">
        <f>'4.陸上（青年・リレー）'!C27</f>
        <v>0</v>
      </c>
      <c r="M411" s="329"/>
      <c r="N411" s="330">
        <f>'4.陸上（青年・リレー）'!D27</f>
        <v>0</v>
      </c>
      <c r="O411" s="329" t="str">
        <f>'4.陸上（青年・リレー）'!E27</f>
        <v/>
      </c>
      <c r="P411" s="329">
        <f>'4.陸上（青年・リレー）'!F27</f>
        <v>0</v>
      </c>
      <c r="Q411" s="329"/>
      <c r="R411" s="329"/>
      <c r="S411" s="331"/>
    </row>
    <row r="412" spans="1:19" x14ac:dyDescent="0.15">
      <c r="A412" s="332">
        <f t="shared" si="7"/>
        <v>220218</v>
      </c>
      <c r="B412" s="333">
        <v>74</v>
      </c>
      <c r="C412" s="333">
        <v>2</v>
      </c>
      <c r="D412" s="333">
        <v>411</v>
      </c>
      <c r="E412" s="334">
        <v>22</v>
      </c>
      <c r="F412" s="335" t="str">
        <f>IF('0.役員名簿'!$B$7="","",VLOOKUP('0.役員名簿'!$B$7,'各番号（変更不可）'!$J$2:$K$41,2,FALSE))</f>
        <v/>
      </c>
      <c r="G412" s="335" t="s">
        <v>380</v>
      </c>
      <c r="H412" s="335">
        <v>18</v>
      </c>
      <c r="I412" s="336" t="s">
        <v>648</v>
      </c>
      <c r="J412" s="337" t="s">
        <v>455</v>
      </c>
      <c r="K412" s="337">
        <f>'4.陸上（青年・リレー）'!B28</f>
        <v>0</v>
      </c>
      <c r="L412" s="337">
        <f>'4.陸上（青年・リレー）'!C28</f>
        <v>0</v>
      </c>
      <c r="M412" s="337"/>
      <c r="N412" s="338">
        <f>'4.陸上（青年・リレー）'!D28</f>
        <v>0</v>
      </c>
      <c r="O412" s="337" t="str">
        <f>'4.陸上（青年・リレー）'!E28</f>
        <v/>
      </c>
      <c r="P412" s="337">
        <f>'4.陸上（青年・リレー）'!F28</f>
        <v>0</v>
      </c>
      <c r="Q412" s="337"/>
      <c r="R412" s="337"/>
      <c r="S412" s="339"/>
    </row>
    <row r="413" spans="1:19" x14ac:dyDescent="0.15">
      <c r="A413" s="324">
        <f t="shared" si="7"/>
        <v>220219</v>
      </c>
      <c r="B413" s="325">
        <v>75</v>
      </c>
      <c r="C413" s="325">
        <v>2</v>
      </c>
      <c r="D413" s="325">
        <v>412</v>
      </c>
      <c r="E413" s="326">
        <v>22</v>
      </c>
      <c r="F413" s="327" t="str">
        <f>IF('0.役員名簿'!$B$7="","",VLOOKUP('0.役員名簿'!$B$7,'各番号（変更不可）'!$J$2:$K$41,2,FALSE))</f>
        <v/>
      </c>
      <c r="G413" s="327" t="s">
        <v>380</v>
      </c>
      <c r="H413" s="327">
        <v>19</v>
      </c>
      <c r="I413" s="328" t="s">
        <v>648</v>
      </c>
      <c r="J413" s="329" t="s">
        <v>456</v>
      </c>
      <c r="K413" s="329">
        <f>'4.陸上（青年・リレー）'!B29</f>
        <v>0</v>
      </c>
      <c r="L413" s="329">
        <f>'4.陸上（青年・リレー）'!C29</f>
        <v>0</v>
      </c>
      <c r="M413" s="329"/>
      <c r="N413" s="330">
        <f>'4.陸上（青年・リレー）'!D29</f>
        <v>0</v>
      </c>
      <c r="O413" s="329" t="str">
        <f>'4.陸上（青年・リレー）'!E29</f>
        <v/>
      </c>
      <c r="P413" s="329">
        <f>'4.陸上（青年・リレー）'!F29</f>
        <v>0</v>
      </c>
      <c r="Q413" s="329"/>
      <c r="R413" s="329"/>
      <c r="S413" s="331"/>
    </row>
    <row r="414" spans="1:19" x14ac:dyDescent="0.15">
      <c r="A414" s="332">
        <f t="shared" si="7"/>
        <v>220220</v>
      </c>
      <c r="B414" s="333">
        <v>76</v>
      </c>
      <c r="C414" s="333">
        <v>2</v>
      </c>
      <c r="D414" s="333">
        <v>413</v>
      </c>
      <c r="E414" s="334">
        <v>22</v>
      </c>
      <c r="F414" s="335" t="str">
        <f>IF('0.役員名簿'!$B$7="","",VLOOKUP('0.役員名簿'!$B$7,'各番号（変更不可）'!$J$2:$K$41,2,FALSE))</f>
        <v/>
      </c>
      <c r="G414" s="335" t="s">
        <v>380</v>
      </c>
      <c r="H414" s="335">
        <v>20</v>
      </c>
      <c r="I414" s="336" t="s">
        <v>648</v>
      </c>
      <c r="J414" s="337" t="s">
        <v>456</v>
      </c>
      <c r="K414" s="337">
        <f>'4.陸上（青年・リレー）'!B30</f>
        <v>0</v>
      </c>
      <c r="L414" s="337">
        <f>'4.陸上（青年・リレー）'!C30</f>
        <v>0</v>
      </c>
      <c r="M414" s="337"/>
      <c r="N414" s="338">
        <f>'4.陸上（青年・リレー）'!D30</f>
        <v>0</v>
      </c>
      <c r="O414" s="337" t="str">
        <f>'4.陸上（青年・リレー）'!E30</f>
        <v/>
      </c>
      <c r="P414" s="337">
        <f>'4.陸上（青年・リレー）'!F30</f>
        <v>0</v>
      </c>
      <c r="Q414" s="337"/>
      <c r="R414" s="337"/>
      <c r="S414" s="339"/>
    </row>
    <row r="415" spans="1:19" x14ac:dyDescent="0.15">
      <c r="A415" s="324">
        <f t="shared" si="7"/>
        <v>220221</v>
      </c>
      <c r="B415" s="325">
        <v>77</v>
      </c>
      <c r="C415" s="325">
        <v>2</v>
      </c>
      <c r="D415" s="325">
        <v>414</v>
      </c>
      <c r="E415" s="326">
        <v>22</v>
      </c>
      <c r="F415" s="327" t="str">
        <f>IF('0.役員名簿'!$B$7="","",VLOOKUP('0.役員名簿'!$B$7,'各番号（変更不可）'!$J$2:$K$41,2,FALSE))</f>
        <v/>
      </c>
      <c r="G415" s="327" t="s">
        <v>380</v>
      </c>
      <c r="H415" s="327">
        <v>21</v>
      </c>
      <c r="I415" s="328" t="s">
        <v>648</v>
      </c>
      <c r="J415" s="329" t="s">
        <v>448</v>
      </c>
      <c r="K415" s="329">
        <f>'4.陸上（青年・リレー）'!B31</f>
        <v>0</v>
      </c>
      <c r="L415" s="329">
        <f>'4.陸上（青年・リレー）'!C31</f>
        <v>0</v>
      </c>
      <c r="M415" s="329"/>
      <c r="N415" s="330">
        <f>'4.陸上（青年・リレー）'!D31</f>
        <v>0</v>
      </c>
      <c r="O415" s="329" t="str">
        <f>'4.陸上（青年・リレー）'!E31</f>
        <v/>
      </c>
      <c r="P415" s="329">
        <f>'4.陸上（青年・リレー）'!F31</f>
        <v>0</v>
      </c>
      <c r="Q415" s="329"/>
      <c r="R415" s="329"/>
      <c r="S415" s="331"/>
    </row>
    <row r="416" spans="1:19" x14ac:dyDescent="0.15">
      <c r="A416" s="332">
        <f t="shared" si="7"/>
        <v>220222</v>
      </c>
      <c r="B416" s="333">
        <v>78</v>
      </c>
      <c r="C416" s="333">
        <v>2</v>
      </c>
      <c r="D416" s="333">
        <v>415</v>
      </c>
      <c r="E416" s="334">
        <v>22</v>
      </c>
      <c r="F416" s="335" t="str">
        <f>IF('0.役員名簿'!$B$7="","",VLOOKUP('0.役員名簿'!$B$7,'各番号（変更不可）'!$J$2:$K$41,2,FALSE))</f>
        <v/>
      </c>
      <c r="G416" s="335" t="s">
        <v>380</v>
      </c>
      <c r="H416" s="335">
        <v>22</v>
      </c>
      <c r="I416" s="336" t="s">
        <v>648</v>
      </c>
      <c r="J416" s="337" t="s">
        <v>448</v>
      </c>
      <c r="K416" s="337">
        <f>'4.陸上（青年・リレー）'!B32</f>
        <v>0</v>
      </c>
      <c r="L416" s="337">
        <f>'4.陸上（青年・リレー）'!C32</f>
        <v>0</v>
      </c>
      <c r="M416" s="337"/>
      <c r="N416" s="338">
        <f>'4.陸上（青年・リレー）'!D32</f>
        <v>0</v>
      </c>
      <c r="O416" s="337" t="str">
        <f>'4.陸上（青年・リレー）'!E32</f>
        <v/>
      </c>
      <c r="P416" s="337">
        <f>'4.陸上（青年・リレー）'!F32</f>
        <v>0</v>
      </c>
      <c r="Q416" s="337"/>
      <c r="R416" s="337"/>
      <c r="S416" s="339"/>
    </row>
    <row r="417" spans="1:19" x14ac:dyDescent="0.15">
      <c r="A417" s="324">
        <f t="shared" si="7"/>
        <v>220223</v>
      </c>
      <c r="B417" s="325">
        <v>79</v>
      </c>
      <c r="C417" s="325">
        <v>2</v>
      </c>
      <c r="D417" s="325">
        <v>416</v>
      </c>
      <c r="E417" s="326">
        <v>22</v>
      </c>
      <c r="F417" s="327" t="str">
        <f>IF('0.役員名簿'!$B$7="","",VLOOKUP('0.役員名簿'!$B$7,'各番号（変更不可）'!$J$2:$K$41,2,FALSE))</f>
        <v/>
      </c>
      <c r="G417" s="327" t="s">
        <v>380</v>
      </c>
      <c r="H417" s="327">
        <v>23</v>
      </c>
      <c r="I417" s="328" t="s">
        <v>648</v>
      </c>
      <c r="J417" s="329" t="s">
        <v>449</v>
      </c>
      <c r="K417" s="329">
        <f>'4.陸上（青年・リレー）'!B33</f>
        <v>0</v>
      </c>
      <c r="L417" s="329">
        <f>'4.陸上（青年・リレー）'!C33</f>
        <v>0</v>
      </c>
      <c r="M417" s="329"/>
      <c r="N417" s="330">
        <f>'4.陸上（青年・リレー）'!D33</f>
        <v>0</v>
      </c>
      <c r="O417" s="329" t="str">
        <f>'4.陸上（青年・リレー）'!E33</f>
        <v/>
      </c>
      <c r="P417" s="329">
        <f>'4.陸上（青年・リレー）'!F33</f>
        <v>0</v>
      </c>
      <c r="Q417" s="329"/>
      <c r="R417" s="329"/>
      <c r="S417" s="331"/>
    </row>
    <row r="418" spans="1:19" x14ac:dyDescent="0.15">
      <c r="A418" s="332">
        <f t="shared" si="7"/>
        <v>220224</v>
      </c>
      <c r="B418" s="333">
        <v>80</v>
      </c>
      <c r="C418" s="333">
        <v>2</v>
      </c>
      <c r="D418" s="333">
        <v>417</v>
      </c>
      <c r="E418" s="334">
        <v>22</v>
      </c>
      <c r="F418" s="335" t="str">
        <f>IF('0.役員名簿'!$B$7="","",VLOOKUP('0.役員名簿'!$B$7,'各番号（変更不可）'!$J$2:$K$41,2,FALSE))</f>
        <v/>
      </c>
      <c r="G418" s="335" t="s">
        <v>380</v>
      </c>
      <c r="H418" s="335">
        <v>24</v>
      </c>
      <c r="I418" s="336" t="s">
        <v>648</v>
      </c>
      <c r="J418" s="337" t="s">
        <v>449</v>
      </c>
      <c r="K418" s="337">
        <f>'4.陸上（青年・リレー）'!B34</f>
        <v>0</v>
      </c>
      <c r="L418" s="337">
        <f>'4.陸上（青年・リレー）'!C34</f>
        <v>0</v>
      </c>
      <c r="M418" s="337"/>
      <c r="N418" s="338">
        <f>'4.陸上（青年・リレー）'!D34</f>
        <v>0</v>
      </c>
      <c r="O418" s="337" t="str">
        <f>'4.陸上（青年・リレー）'!E34</f>
        <v/>
      </c>
      <c r="P418" s="337">
        <f>'4.陸上（青年・リレー）'!F34</f>
        <v>0</v>
      </c>
      <c r="Q418" s="337"/>
      <c r="R418" s="337"/>
      <c r="S418" s="339"/>
    </row>
    <row r="419" spans="1:19" x14ac:dyDescent="0.15">
      <c r="A419" s="324">
        <f t="shared" si="7"/>
        <v>220225</v>
      </c>
      <c r="B419" s="325">
        <v>81</v>
      </c>
      <c r="C419" s="325">
        <v>2</v>
      </c>
      <c r="D419" s="325">
        <v>418</v>
      </c>
      <c r="E419" s="326">
        <v>22</v>
      </c>
      <c r="F419" s="327" t="str">
        <f>IF('0.役員名簿'!$B$7="","",VLOOKUP('0.役員名簿'!$B$7,'各番号（変更不可）'!$J$2:$K$41,2,FALSE))</f>
        <v/>
      </c>
      <c r="G419" s="327" t="s">
        <v>380</v>
      </c>
      <c r="H419" s="327">
        <v>25</v>
      </c>
      <c r="I419" s="328" t="s">
        <v>648</v>
      </c>
      <c r="J419" s="329" t="s">
        <v>451</v>
      </c>
      <c r="K419" s="329">
        <f>'4.陸上（青年・リレー）'!B35</f>
        <v>0</v>
      </c>
      <c r="L419" s="329">
        <f>'4.陸上（青年・リレー）'!C35</f>
        <v>0</v>
      </c>
      <c r="M419" s="329"/>
      <c r="N419" s="330">
        <f>'4.陸上（青年・リレー）'!D35</f>
        <v>0</v>
      </c>
      <c r="O419" s="329" t="str">
        <f>'4.陸上（青年・リレー）'!E35</f>
        <v/>
      </c>
      <c r="P419" s="329">
        <f>'4.陸上（青年・リレー）'!F35</f>
        <v>0</v>
      </c>
      <c r="Q419" s="329"/>
      <c r="R419" s="329"/>
      <c r="S419" s="331"/>
    </row>
    <row r="420" spans="1:19" x14ac:dyDescent="0.15">
      <c r="A420" s="332">
        <f t="shared" si="7"/>
        <v>220226</v>
      </c>
      <c r="B420" s="333">
        <v>82</v>
      </c>
      <c r="C420" s="333">
        <v>2</v>
      </c>
      <c r="D420" s="333">
        <v>419</v>
      </c>
      <c r="E420" s="334">
        <v>22</v>
      </c>
      <c r="F420" s="335" t="str">
        <f>IF('0.役員名簿'!$B$7="","",VLOOKUP('0.役員名簿'!$B$7,'各番号（変更不可）'!$J$2:$K$41,2,FALSE))</f>
        <v/>
      </c>
      <c r="G420" s="335" t="s">
        <v>380</v>
      </c>
      <c r="H420" s="335">
        <v>26</v>
      </c>
      <c r="I420" s="336" t="s">
        <v>648</v>
      </c>
      <c r="J420" s="337" t="s">
        <v>451</v>
      </c>
      <c r="K420" s="337">
        <f>'4.陸上（青年・リレー）'!B36</f>
        <v>0</v>
      </c>
      <c r="L420" s="337">
        <f>'4.陸上（青年・リレー）'!C36</f>
        <v>0</v>
      </c>
      <c r="M420" s="337"/>
      <c r="N420" s="338">
        <f>'4.陸上（青年・リレー）'!D36</f>
        <v>0</v>
      </c>
      <c r="O420" s="337" t="str">
        <f>'4.陸上（青年・リレー）'!E36</f>
        <v/>
      </c>
      <c r="P420" s="337">
        <f>'4.陸上（青年・リレー）'!F36</f>
        <v>0</v>
      </c>
      <c r="Q420" s="337"/>
      <c r="R420" s="337"/>
      <c r="S420" s="339"/>
    </row>
    <row r="421" spans="1:19" x14ac:dyDescent="0.15">
      <c r="A421" s="324">
        <f t="shared" si="7"/>
        <v>220227</v>
      </c>
      <c r="B421" s="325">
        <v>123</v>
      </c>
      <c r="C421" s="325">
        <v>1</v>
      </c>
      <c r="D421" s="325">
        <v>420</v>
      </c>
      <c r="E421" s="326">
        <v>22</v>
      </c>
      <c r="F421" s="327" t="str">
        <f>IF('0.役員名簿'!$B$7="","",VLOOKUP('0.役員名簿'!$B$7,'各番号（変更不可）'!$J$2:$K$41,2,FALSE))</f>
        <v/>
      </c>
      <c r="G421" s="327" t="s">
        <v>380</v>
      </c>
      <c r="H421" s="327">
        <v>27</v>
      </c>
      <c r="I421" s="328" t="s">
        <v>649</v>
      </c>
      <c r="J421" s="329" t="s">
        <v>457</v>
      </c>
      <c r="K421" s="329">
        <f>'4.陸上（青年・リレー）'!B39</f>
        <v>0</v>
      </c>
      <c r="L421" s="329">
        <f>'4.陸上（青年・リレー）'!C39</f>
        <v>0</v>
      </c>
      <c r="M421" s="329"/>
      <c r="N421" s="330">
        <f>'4.陸上（青年・リレー）'!D39</f>
        <v>0</v>
      </c>
      <c r="O421" s="329" t="str">
        <f>'4.陸上（青年・リレー）'!E39</f>
        <v/>
      </c>
      <c r="P421" s="329">
        <f>'4.陸上（青年・リレー）'!F39</f>
        <v>0</v>
      </c>
      <c r="Q421" s="329"/>
      <c r="R421" s="329"/>
      <c r="S421" s="331"/>
    </row>
    <row r="422" spans="1:19" x14ac:dyDescent="0.15">
      <c r="A422" s="332">
        <f t="shared" si="7"/>
        <v>220228</v>
      </c>
      <c r="B422" s="333">
        <v>124</v>
      </c>
      <c r="C422" s="333">
        <v>1</v>
      </c>
      <c r="D422" s="333">
        <v>421</v>
      </c>
      <c r="E422" s="334">
        <v>22</v>
      </c>
      <c r="F422" s="335" t="str">
        <f>IF('0.役員名簿'!$B$7="","",VLOOKUP('0.役員名簿'!$B$7,'各番号（変更不可）'!$J$2:$K$41,2,FALSE))</f>
        <v/>
      </c>
      <c r="G422" s="335" t="s">
        <v>380</v>
      </c>
      <c r="H422" s="335">
        <v>28</v>
      </c>
      <c r="I422" s="336" t="s">
        <v>649</v>
      </c>
      <c r="J422" s="337" t="s">
        <v>457</v>
      </c>
      <c r="K422" s="337">
        <f>'4.陸上（青年・リレー）'!B40</f>
        <v>0</v>
      </c>
      <c r="L422" s="337">
        <f>'4.陸上（青年・リレー）'!C40</f>
        <v>0</v>
      </c>
      <c r="M422" s="337"/>
      <c r="N422" s="338">
        <f>'4.陸上（青年・リレー）'!D40</f>
        <v>0</v>
      </c>
      <c r="O422" s="337" t="str">
        <f>'4.陸上（青年・リレー）'!E40</f>
        <v/>
      </c>
      <c r="P422" s="337">
        <f>'4.陸上（青年・リレー）'!F40</f>
        <v>0</v>
      </c>
      <c r="Q422" s="337"/>
      <c r="R422" s="337"/>
      <c r="S422" s="339"/>
    </row>
    <row r="423" spans="1:19" x14ac:dyDescent="0.15">
      <c r="A423" s="324">
        <f t="shared" si="7"/>
        <v>220229</v>
      </c>
      <c r="B423" s="325">
        <v>125</v>
      </c>
      <c r="C423" s="325">
        <v>1</v>
      </c>
      <c r="D423" s="325">
        <v>422</v>
      </c>
      <c r="E423" s="326">
        <v>22</v>
      </c>
      <c r="F423" s="327" t="str">
        <f>IF('0.役員名簿'!$B$7="","",VLOOKUP('0.役員名簿'!$B$7,'各番号（変更不可）'!$J$2:$K$41,2,FALSE))</f>
        <v/>
      </c>
      <c r="G423" s="327" t="s">
        <v>380</v>
      </c>
      <c r="H423" s="327">
        <v>29</v>
      </c>
      <c r="I423" s="328" t="s">
        <v>649</v>
      </c>
      <c r="J423" s="329" t="s">
        <v>457</v>
      </c>
      <c r="K423" s="329">
        <f>'4.陸上（青年・リレー）'!B41</f>
        <v>0</v>
      </c>
      <c r="L423" s="329">
        <f>'4.陸上（青年・リレー）'!C41</f>
        <v>0</v>
      </c>
      <c r="M423" s="329"/>
      <c r="N423" s="330">
        <f>'4.陸上（青年・リレー）'!D41</f>
        <v>0</v>
      </c>
      <c r="O423" s="329" t="str">
        <f>'4.陸上（青年・リレー）'!E41</f>
        <v/>
      </c>
      <c r="P423" s="329">
        <f>'4.陸上（青年・リレー）'!F41</f>
        <v>0</v>
      </c>
      <c r="Q423" s="329"/>
      <c r="R423" s="329"/>
      <c r="S423" s="331"/>
    </row>
    <row r="424" spans="1:19" x14ac:dyDescent="0.15">
      <c r="A424" s="332">
        <f t="shared" si="7"/>
        <v>220230</v>
      </c>
      <c r="B424" s="333">
        <v>126</v>
      </c>
      <c r="C424" s="333">
        <v>1</v>
      </c>
      <c r="D424" s="333">
        <v>423</v>
      </c>
      <c r="E424" s="334">
        <v>22</v>
      </c>
      <c r="F424" s="335" t="str">
        <f>IF('0.役員名簿'!$B$7="","",VLOOKUP('0.役員名簿'!$B$7,'各番号（変更不可）'!$J$2:$K$41,2,FALSE))</f>
        <v/>
      </c>
      <c r="G424" s="335" t="s">
        <v>380</v>
      </c>
      <c r="H424" s="335">
        <v>30</v>
      </c>
      <c r="I424" s="336" t="s">
        <v>649</v>
      </c>
      <c r="J424" s="337" t="s">
        <v>457</v>
      </c>
      <c r="K424" s="337">
        <f>'4.陸上（青年・リレー）'!B42</f>
        <v>0</v>
      </c>
      <c r="L424" s="337">
        <f>'4.陸上（青年・リレー）'!C42</f>
        <v>0</v>
      </c>
      <c r="M424" s="337"/>
      <c r="N424" s="338">
        <f>'4.陸上（青年・リレー）'!D42</f>
        <v>0</v>
      </c>
      <c r="O424" s="337" t="str">
        <f>'4.陸上（青年・リレー）'!E42</f>
        <v/>
      </c>
      <c r="P424" s="337">
        <f>'4.陸上（青年・リレー）'!F42</f>
        <v>0</v>
      </c>
      <c r="Q424" s="337"/>
      <c r="R424" s="337"/>
      <c r="S424" s="339"/>
    </row>
    <row r="425" spans="1:19" x14ac:dyDescent="0.15">
      <c r="A425" s="324">
        <f t="shared" si="7"/>
        <v>220231</v>
      </c>
      <c r="B425" s="325">
        <v>127</v>
      </c>
      <c r="C425" s="325">
        <v>1</v>
      </c>
      <c r="D425" s="325">
        <v>424</v>
      </c>
      <c r="E425" s="326">
        <v>22</v>
      </c>
      <c r="F425" s="327" t="str">
        <f>IF('0.役員名簿'!$B$7="","",VLOOKUP('0.役員名簿'!$B$7,'各番号（変更不可）'!$J$2:$K$41,2,FALSE))</f>
        <v/>
      </c>
      <c r="G425" s="327" t="s">
        <v>380</v>
      </c>
      <c r="H425" s="327">
        <v>31</v>
      </c>
      <c r="I425" s="328" t="s">
        <v>649</v>
      </c>
      <c r="J425" s="329" t="s">
        <v>457</v>
      </c>
      <c r="K425" s="329">
        <f>'4.陸上（青年・リレー）'!B43</f>
        <v>0</v>
      </c>
      <c r="L425" s="329">
        <f>'4.陸上（青年・リレー）'!C43</f>
        <v>0</v>
      </c>
      <c r="M425" s="329"/>
      <c r="N425" s="330">
        <f>'4.陸上（青年・リレー）'!D43</f>
        <v>0</v>
      </c>
      <c r="O425" s="329" t="str">
        <f>'4.陸上（青年・リレー）'!E43</f>
        <v/>
      </c>
      <c r="P425" s="329">
        <f>'4.陸上（青年・リレー）'!F43</f>
        <v>0</v>
      </c>
      <c r="Q425" s="329"/>
      <c r="R425" s="329"/>
      <c r="S425" s="331"/>
    </row>
    <row r="426" spans="1:19" x14ac:dyDescent="0.15">
      <c r="A426" s="332">
        <f t="shared" si="7"/>
        <v>220232</v>
      </c>
      <c r="B426" s="333">
        <v>128</v>
      </c>
      <c r="C426" s="333">
        <v>1</v>
      </c>
      <c r="D426" s="333">
        <v>425</v>
      </c>
      <c r="E426" s="334">
        <v>22</v>
      </c>
      <c r="F426" s="335" t="str">
        <f>IF('0.役員名簿'!$B$7="","",VLOOKUP('0.役員名簿'!$B$7,'各番号（変更不可）'!$J$2:$K$41,2,FALSE))</f>
        <v/>
      </c>
      <c r="G426" s="335" t="s">
        <v>380</v>
      </c>
      <c r="H426" s="335">
        <v>32</v>
      </c>
      <c r="I426" s="336" t="s">
        <v>649</v>
      </c>
      <c r="J426" s="337" t="s">
        <v>457</v>
      </c>
      <c r="K426" s="337">
        <f>'4.陸上（青年・リレー）'!B44</f>
        <v>0</v>
      </c>
      <c r="L426" s="337">
        <f>'4.陸上（青年・リレー）'!C44</f>
        <v>0</v>
      </c>
      <c r="M426" s="337"/>
      <c r="N426" s="338">
        <f>'4.陸上（青年・リレー）'!D44</f>
        <v>0</v>
      </c>
      <c r="O426" s="337" t="str">
        <f>'4.陸上（青年・リレー）'!E44</f>
        <v/>
      </c>
      <c r="P426" s="337">
        <f>'4.陸上（青年・リレー）'!F44</f>
        <v>0</v>
      </c>
      <c r="Q426" s="337"/>
      <c r="R426" s="337"/>
      <c r="S426" s="339"/>
    </row>
    <row r="427" spans="1:19" x14ac:dyDescent="0.15">
      <c r="A427" s="324">
        <f t="shared" si="7"/>
        <v>220233</v>
      </c>
      <c r="B427" s="325">
        <v>129</v>
      </c>
      <c r="C427" s="325">
        <v>2</v>
      </c>
      <c r="D427" s="325">
        <v>426</v>
      </c>
      <c r="E427" s="326">
        <v>22</v>
      </c>
      <c r="F427" s="327" t="str">
        <f>IF('0.役員名簿'!$B$7="","",VLOOKUP('0.役員名簿'!$B$7,'各番号（変更不可）'!$J$2:$K$41,2,FALSE))</f>
        <v/>
      </c>
      <c r="G427" s="327" t="s">
        <v>380</v>
      </c>
      <c r="H427" s="327">
        <v>33</v>
      </c>
      <c r="I427" s="328" t="s">
        <v>650</v>
      </c>
      <c r="J427" s="329" t="s">
        <v>458</v>
      </c>
      <c r="K427" s="329">
        <f>'4.陸上（青年・リレー）'!B47</f>
        <v>0</v>
      </c>
      <c r="L427" s="329">
        <f>'4.陸上（青年・リレー）'!C47</f>
        <v>0</v>
      </c>
      <c r="M427" s="329"/>
      <c r="N427" s="330">
        <f>'4.陸上（青年・リレー）'!D47</f>
        <v>0</v>
      </c>
      <c r="O427" s="329" t="str">
        <f>'4.陸上（青年・リレー）'!E47</f>
        <v/>
      </c>
      <c r="P427" s="329">
        <f>'4.陸上（青年・リレー）'!F47</f>
        <v>0</v>
      </c>
      <c r="Q427" s="329"/>
      <c r="R427" s="329"/>
      <c r="S427" s="331"/>
    </row>
    <row r="428" spans="1:19" x14ac:dyDescent="0.15">
      <c r="A428" s="332">
        <f t="shared" si="7"/>
        <v>220234</v>
      </c>
      <c r="B428" s="333">
        <v>130</v>
      </c>
      <c r="C428" s="333">
        <v>2</v>
      </c>
      <c r="D428" s="333">
        <v>427</v>
      </c>
      <c r="E428" s="334">
        <v>22</v>
      </c>
      <c r="F428" s="335" t="str">
        <f>IF('0.役員名簿'!$B$7="","",VLOOKUP('0.役員名簿'!$B$7,'各番号（変更不可）'!$J$2:$K$41,2,FALSE))</f>
        <v/>
      </c>
      <c r="G428" s="335" t="s">
        <v>380</v>
      </c>
      <c r="H428" s="335">
        <v>34</v>
      </c>
      <c r="I428" s="336" t="s">
        <v>650</v>
      </c>
      <c r="J428" s="337" t="s">
        <v>458</v>
      </c>
      <c r="K428" s="337">
        <f>'4.陸上（青年・リレー）'!B48</f>
        <v>0</v>
      </c>
      <c r="L428" s="337">
        <f>'4.陸上（青年・リレー）'!C48</f>
        <v>0</v>
      </c>
      <c r="M428" s="337"/>
      <c r="N428" s="338">
        <f>'4.陸上（青年・リレー）'!D48</f>
        <v>0</v>
      </c>
      <c r="O428" s="337" t="str">
        <f>'4.陸上（青年・リレー）'!E48</f>
        <v/>
      </c>
      <c r="P428" s="337">
        <f>'4.陸上（青年・リレー）'!F48</f>
        <v>0</v>
      </c>
      <c r="Q428" s="337"/>
      <c r="R428" s="337"/>
      <c r="S428" s="339"/>
    </row>
    <row r="429" spans="1:19" x14ac:dyDescent="0.15">
      <c r="A429" s="324">
        <f t="shared" si="7"/>
        <v>220235</v>
      </c>
      <c r="B429" s="325">
        <v>131</v>
      </c>
      <c r="C429" s="325">
        <v>2</v>
      </c>
      <c r="D429" s="325">
        <v>428</v>
      </c>
      <c r="E429" s="326">
        <v>22</v>
      </c>
      <c r="F429" s="327" t="str">
        <f>IF('0.役員名簿'!$B$7="","",VLOOKUP('0.役員名簿'!$B$7,'各番号（変更不可）'!$J$2:$K$41,2,FALSE))</f>
        <v/>
      </c>
      <c r="G429" s="327" t="s">
        <v>380</v>
      </c>
      <c r="H429" s="327">
        <v>35</v>
      </c>
      <c r="I429" s="328" t="s">
        <v>650</v>
      </c>
      <c r="J429" s="329" t="s">
        <v>458</v>
      </c>
      <c r="K429" s="329">
        <f>'4.陸上（青年・リレー）'!B49</f>
        <v>0</v>
      </c>
      <c r="L429" s="329">
        <f>'4.陸上（青年・リレー）'!C49</f>
        <v>0</v>
      </c>
      <c r="M429" s="329"/>
      <c r="N429" s="330">
        <f>'4.陸上（青年・リレー）'!D49</f>
        <v>0</v>
      </c>
      <c r="O429" s="329" t="str">
        <f>'4.陸上（青年・リレー）'!E49</f>
        <v/>
      </c>
      <c r="P429" s="329">
        <f>'4.陸上（青年・リレー）'!F49</f>
        <v>0</v>
      </c>
      <c r="Q429" s="329"/>
      <c r="R429" s="329"/>
      <c r="S429" s="331"/>
    </row>
    <row r="430" spans="1:19" x14ac:dyDescent="0.15">
      <c r="A430" s="332">
        <f t="shared" si="7"/>
        <v>220236</v>
      </c>
      <c r="B430" s="333">
        <v>132</v>
      </c>
      <c r="C430" s="333">
        <v>2</v>
      </c>
      <c r="D430" s="333">
        <v>429</v>
      </c>
      <c r="E430" s="334">
        <v>22</v>
      </c>
      <c r="F430" s="335" t="str">
        <f>IF('0.役員名簿'!$B$7="","",VLOOKUP('0.役員名簿'!$B$7,'各番号（変更不可）'!$J$2:$K$41,2,FALSE))</f>
        <v/>
      </c>
      <c r="G430" s="335" t="s">
        <v>380</v>
      </c>
      <c r="H430" s="335">
        <v>36</v>
      </c>
      <c r="I430" s="336" t="s">
        <v>650</v>
      </c>
      <c r="J430" s="337" t="s">
        <v>458</v>
      </c>
      <c r="K430" s="337">
        <f>'4.陸上（青年・リレー）'!B50</f>
        <v>0</v>
      </c>
      <c r="L430" s="337">
        <f>'4.陸上（青年・リレー）'!C50</f>
        <v>0</v>
      </c>
      <c r="M430" s="337"/>
      <c r="N430" s="338">
        <f>'4.陸上（青年・リレー）'!D50</f>
        <v>0</v>
      </c>
      <c r="O430" s="337" t="str">
        <f>'4.陸上（青年・リレー）'!E50</f>
        <v/>
      </c>
      <c r="P430" s="337">
        <f>'4.陸上（青年・リレー）'!F50</f>
        <v>0</v>
      </c>
      <c r="Q430" s="337"/>
      <c r="R430" s="337"/>
      <c r="S430" s="339"/>
    </row>
    <row r="431" spans="1:19" x14ac:dyDescent="0.15">
      <c r="A431" s="324">
        <f t="shared" si="7"/>
        <v>220237</v>
      </c>
      <c r="B431" s="325">
        <v>133</v>
      </c>
      <c r="C431" s="325">
        <v>2</v>
      </c>
      <c r="D431" s="325">
        <v>430</v>
      </c>
      <c r="E431" s="326">
        <v>22</v>
      </c>
      <c r="F431" s="327" t="str">
        <f>IF('0.役員名簿'!$B$7="","",VLOOKUP('0.役員名簿'!$B$7,'各番号（変更不可）'!$J$2:$K$41,2,FALSE))</f>
        <v/>
      </c>
      <c r="G431" s="327" t="s">
        <v>380</v>
      </c>
      <c r="H431" s="327">
        <v>37</v>
      </c>
      <c r="I431" s="328" t="s">
        <v>650</v>
      </c>
      <c r="J431" s="329" t="s">
        <v>458</v>
      </c>
      <c r="K431" s="329">
        <f>'4.陸上（青年・リレー）'!B51</f>
        <v>0</v>
      </c>
      <c r="L431" s="329">
        <f>'4.陸上（青年・リレー）'!C51</f>
        <v>0</v>
      </c>
      <c r="M431" s="329"/>
      <c r="N431" s="330">
        <f>'4.陸上（青年・リレー）'!D51</f>
        <v>0</v>
      </c>
      <c r="O431" s="329" t="str">
        <f>'4.陸上（青年・リレー）'!E51</f>
        <v/>
      </c>
      <c r="P431" s="329">
        <f>'4.陸上（青年・リレー）'!F51</f>
        <v>0</v>
      </c>
      <c r="Q431" s="329"/>
      <c r="R431" s="329"/>
      <c r="S431" s="331"/>
    </row>
    <row r="432" spans="1:19" x14ac:dyDescent="0.15">
      <c r="A432" s="332">
        <f t="shared" si="7"/>
        <v>220238</v>
      </c>
      <c r="B432" s="333">
        <v>134</v>
      </c>
      <c r="C432" s="333">
        <v>2</v>
      </c>
      <c r="D432" s="333">
        <v>431</v>
      </c>
      <c r="E432" s="334">
        <v>22</v>
      </c>
      <c r="F432" s="335" t="str">
        <f>IF('0.役員名簿'!$B$7="","",VLOOKUP('0.役員名簿'!$B$7,'各番号（変更不可）'!$J$2:$K$41,2,FALSE))</f>
        <v/>
      </c>
      <c r="G432" s="335" t="s">
        <v>380</v>
      </c>
      <c r="H432" s="335">
        <v>38</v>
      </c>
      <c r="I432" s="336" t="s">
        <v>650</v>
      </c>
      <c r="J432" s="337" t="s">
        <v>458</v>
      </c>
      <c r="K432" s="337">
        <f>'4.陸上（青年・リレー）'!B52</f>
        <v>0</v>
      </c>
      <c r="L432" s="337">
        <f>'4.陸上（青年・リレー）'!C52</f>
        <v>0</v>
      </c>
      <c r="M432" s="337"/>
      <c r="N432" s="338">
        <f>'4.陸上（青年・リレー）'!D52</f>
        <v>0</v>
      </c>
      <c r="O432" s="337" t="str">
        <f>'4.陸上（青年・リレー）'!E52</f>
        <v/>
      </c>
      <c r="P432" s="337">
        <f>'4.陸上（青年・リレー）'!F52</f>
        <v>0</v>
      </c>
      <c r="Q432" s="337"/>
      <c r="R432" s="337"/>
      <c r="S432" s="339"/>
    </row>
    <row r="433" spans="1:19" x14ac:dyDescent="0.15">
      <c r="A433" s="324">
        <f t="shared" si="7"/>
        <v>220301</v>
      </c>
      <c r="B433" s="325">
        <v>23</v>
      </c>
      <c r="C433" s="325">
        <v>1</v>
      </c>
      <c r="D433" s="325">
        <v>432</v>
      </c>
      <c r="E433" s="326">
        <v>22</v>
      </c>
      <c r="F433" s="327" t="str">
        <f>IF('0.役員名簿'!$B$7="","",VLOOKUP('0.役員名簿'!$B$7,'各番号（変更不可）'!$J$2:$K$41,2,FALSE))</f>
        <v/>
      </c>
      <c r="G433" s="327" t="s">
        <v>395</v>
      </c>
      <c r="H433" s="327" t="s">
        <v>378</v>
      </c>
      <c r="I433" s="328" t="s">
        <v>651</v>
      </c>
      <c r="J433" s="329" t="s">
        <v>459</v>
      </c>
      <c r="K433" s="329">
        <f>'5.陸上（壮年男子）'!F9</f>
        <v>0</v>
      </c>
      <c r="L433" s="329">
        <f>'5.陸上（壮年男子）'!G9</f>
        <v>0</v>
      </c>
      <c r="M433" s="329"/>
      <c r="N433" s="330">
        <f>'5.陸上（壮年男子）'!H9</f>
        <v>0</v>
      </c>
      <c r="O433" s="329" t="str">
        <f>'5.陸上（壮年男子）'!I9</f>
        <v/>
      </c>
      <c r="P433" s="329">
        <f>'5.陸上（壮年男子）'!J9</f>
        <v>0</v>
      </c>
      <c r="Q433" s="329"/>
      <c r="R433" s="329"/>
      <c r="S433" s="331"/>
    </row>
    <row r="434" spans="1:19" x14ac:dyDescent="0.15">
      <c r="A434" s="332">
        <f t="shared" si="7"/>
        <v>220302</v>
      </c>
      <c r="B434" s="333">
        <v>24</v>
      </c>
      <c r="C434" s="333">
        <v>1</v>
      </c>
      <c r="D434" s="333">
        <v>433</v>
      </c>
      <c r="E434" s="334">
        <v>22</v>
      </c>
      <c r="F434" s="335" t="str">
        <f>IF('0.役員名簿'!$B$7="","",VLOOKUP('0.役員名簿'!$B$7,'各番号（変更不可）'!$J$2:$K$41,2,FALSE))</f>
        <v/>
      </c>
      <c r="G434" s="335" t="s">
        <v>395</v>
      </c>
      <c r="H434" s="335" t="s">
        <v>380</v>
      </c>
      <c r="I434" s="336" t="s">
        <v>651</v>
      </c>
      <c r="J434" s="337" t="s">
        <v>459</v>
      </c>
      <c r="K434" s="337">
        <f>'5.陸上（壮年男子）'!F10</f>
        <v>0</v>
      </c>
      <c r="L434" s="337">
        <f>'5.陸上（壮年男子）'!G10</f>
        <v>0</v>
      </c>
      <c r="M434" s="337"/>
      <c r="N434" s="338">
        <f>'5.陸上（壮年男子）'!H10</f>
        <v>0</v>
      </c>
      <c r="O434" s="337" t="str">
        <f>'5.陸上（壮年男子）'!I10</f>
        <v/>
      </c>
      <c r="P434" s="337">
        <f>'5.陸上（壮年男子）'!J10</f>
        <v>0</v>
      </c>
      <c r="Q434" s="337"/>
      <c r="R434" s="337"/>
      <c r="S434" s="339"/>
    </row>
    <row r="435" spans="1:19" x14ac:dyDescent="0.15">
      <c r="A435" s="324">
        <f t="shared" si="7"/>
        <v>220303</v>
      </c>
      <c r="B435" s="325">
        <v>25</v>
      </c>
      <c r="C435" s="325">
        <v>1</v>
      </c>
      <c r="D435" s="325">
        <v>434</v>
      </c>
      <c r="E435" s="326">
        <v>22</v>
      </c>
      <c r="F435" s="327" t="str">
        <f>IF('0.役員名簿'!$B$7="","",VLOOKUP('0.役員名簿'!$B$7,'各番号（変更不可）'!$J$2:$K$41,2,FALSE))</f>
        <v/>
      </c>
      <c r="G435" s="327" t="s">
        <v>381</v>
      </c>
      <c r="H435" s="327" t="s">
        <v>381</v>
      </c>
      <c r="I435" s="328" t="s">
        <v>651</v>
      </c>
      <c r="J435" s="329" t="s">
        <v>460</v>
      </c>
      <c r="K435" s="329">
        <f>'5.陸上（壮年男子）'!F11</f>
        <v>0</v>
      </c>
      <c r="L435" s="329">
        <f>'5.陸上（壮年男子）'!G11</f>
        <v>0</v>
      </c>
      <c r="M435" s="329"/>
      <c r="N435" s="330">
        <f>'5.陸上（壮年男子）'!H11</f>
        <v>0</v>
      </c>
      <c r="O435" s="329" t="str">
        <f>'5.陸上（壮年男子）'!I11</f>
        <v/>
      </c>
      <c r="P435" s="329">
        <f>'5.陸上（壮年男子）'!J11</f>
        <v>0</v>
      </c>
      <c r="Q435" s="329"/>
      <c r="R435" s="329"/>
      <c r="S435" s="331"/>
    </row>
    <row r="436" spans="1:19" x14ac:dyDescent="0.15">
      <c r="A436" s="332">
        <f t="shared" si="7"/>
        <v>220304</v>
      </c>
      <c r="B436" s="333">
        <v>26</v>
      </c>
      <c r="C436" s="333">
        <v>1</v>
      </c>
      <c r="D436" s="333">
        <v>435</v>
      </c>
      <c r="E436" s="334">
        <v>22</v>
      </c>
      <c r="F436" s="335" t="str">
        <f>IF('0.役員名簿'!$B$7="","",VLOOKUP('0.役員名簿'!$B$7,'各番号（変更不可）'!$J$2:$K$41,2,FALSE))</f>
        <v/>
      </c>
      <c r="G436" s="335" t="s">
        <v>381</v>
      </c>
      <c r="H436" s="335" t="s">
        <v>382</v>
      </c>
      <c r="I436" s="336" t="s">
        <v>651</v>
      </c>
      <c r="J436" s="337" t="s">
        <v>460</v>
      </c>
      <c r="K436" s="337">
        <f>'5.陸上（壮年男子）'!F12</f>
        <v>0</v>
      </c>
      <c r="L436" s="337">
        <f>'5.陸上（壮年男子）'!G12</f>
        <v>0</v>
      </c>
      <c r="M436" s="337"/>
      <c r="N436" s="338">
        <f>'5.陸上（壮年男子）'!H12</f>
        <v>0</v>
      </c>
      <c r="O436" s="337" t="str">
        <f>'5.陸上（壮年男子）'!I12</f>
        <v/>
      </c>
      <c r="P436" s="337">
        <f>'5.陸上（壮年男子）'!J12</f>
        <v>0</v>
      </c>
      <c r="Q436" s="337"/>
      <c r="R436" s="337"/>
      <c r="S436" s="339"/>
    </row>
    <row r="437" spans="1:19" x14ac:dyDescent="0.15">
      <c r="A437" s="324">
        <f t="shared" si="7"/>
        <v>220305</v>
      </c>
      <c r="B437" s="325">
        <v>27</v>
      </c>
      <c r="C437" s="325">
        <v>1</v>
      </c>
      <c r="D437" s="325">
        <v>436</v>
      </c>
      <c r="E437" s="326">
        <v>22</v>
      </c>
      <c r="F437" s="327" t="str">
        <f>IF('0.役員名簿'!$B$7="","",VLOOKUP('0.役員名簿'!$B$7,'各番号（変更不可）'!$J$2:$K$41,2,FALSE))</f>
        <v/>
      </c>
      <c r="G437" s="327" t="s">
        <v>381</v>
      </c>
      <c r="H437" s="327" t="s">
        <v>383</v>
      </c>
      <c r="I437" s="328" t="s">
        <v>651</v>
      </c>
      <c r="J437" s="329" t="s">
        <v>461</v>
      </c>
      <c r="K437" s="329">
        <f>'5.陸上（壮年男子）'!F13</f>
        <v>0</v>
      </c>
      <c r="L437" s="329">
        <f>'5.陸上（壮年男子）'!G13</f>
        <v>0</v>
      </c>
      <c r="M437" s="329"/>
      <c r="N437" s="330">
        <f>'5.陸上（壮年男子）'!H13</f>
        <v>0</v>
      </c>
      <c r="O437" s="329" t="str">
        <f>'5.陸上（壮年男子）'!I13</f>
        <v/>
      </c>
      <c r="P437" s="329">
        <f>'5.陸上（壮年男子）'!J13</f>
        <v>0</v>
      </c>
      <c r="Q437" s="329"/>
      <c r="R437" s="329"/>
      <c r="S437" s="331"/>
    </row>
    <row r="438" spans="1:19" x14ac:dyDescent="0.15">
      <c r="A438" s="332">
        <f t="shared" si="7"/>
        <v>220306</v>
      </c>
      <c r="B438" s="333">
        <v>28</v>
      </c>
      <c r="C438" s="333">
        <v>1</v>
      </c>
      <c r="D438" s="333">
        <v>437</v>
      </c>
      <c r="E438" s="334">
        <v>22</v>
      </c>
      <c r="F438" s="335" t="str">
        <f>IF('0.役員名簿'!$B$7="","",VLOOKUP('0.役員名簿'!$B$7,'各番号（変更不可）'!$J$2:$K$41,2,FALSE))</f>
        <v/>
      </c>
      <c r="G438" s="335" t="s">
        <v>381</v>
      </c>
      <c r="H438" s="335" t="s">
        <v>384</v>
      </c>
      <c r="I438" s="336" t="s">
        <v>651</v>
      </c>
      <c r="J438" s="337" t="s">
        <v>461</v>
      </c>
      <c r="K438" s="337">
        <f>'5.陸上（壮年男子）'!F14</f>
        <v>0</v>
      </c>
      <c r="L438" s="337">
        <f>'5.陸上（壮年男子）'!G14</f>
        <v>0</v>
      </c>
      <c r="M438" s="337"/>
      <c r="N438" s="338">
        <f>'5.陸上（壮年男子）'!H14</f>
        <v>0</v>
      </c>
      <c r="O438" s="337" t="str">
        <f>'5.陸上（壮年男子）'!I14</f>
        <v/>
      </c>
      <c r="P438" s="337">
        <f>'5.陸上（壮年男子）'!J14</f>
        <v>0</v>
      </c>
      <c r="Q438" s="337"/>
      <c r="R438" s="337"/>
      <c r="S438" s="339"/>
    </row>
    <row r="439" spans="1:19" x14ac:dyDescent="0.15">
      <c r="A439" s="324">
        <f t="shared" si="7"/>
        <v>220307</v>
      </c>
      <c r="B439" s="325">
        <v>29</v>
      </c>
      <c r="C439" s="325">
        <v>1</v>
      </c>
      <c r="D439" s="325">
        <v>438</v>
      </c>
      <c r="E439" s="326">
        <v>22</v>
      </c>
      <c r="F439" s="327" t="str">
        <f>IF('0.役員名簿'!$B$7="","",VLOOKUP('0.役員名簿'!$B$7,'各番号（変更不可）'!$J$2:$K$41,2,FALSE))</f>
        <v/>
      </c>
      <c r="G439" s="327" t="s">
        <v>381</v>
      </c>
      <c r="H439" s="327" t="s">
        <v>385</v>
      </c>
      <c r="I439" s="328" t="s">
        <v>651</v>
      </c>
      <c r="J439" s="329" t="s">
        <v>462</v>
      </c>
      <c r="K439" s="329">
        <f>'5.陸上（壮年男子）'!F15</f>
        <v>0</v>
      </c>
      <c r="L439" s="329">
        <f>'5.陸上（壮年男子）'!G15</f>
        <v>0</v>
      </c>
      <c r="M439" s="329"/>
      <c r="N439" s="330">
        <f>'5.陸上（壮年男子）'!H15</f>
        <v>0</v>
      </c>
      <c r="O439" s="329" t="str">
        <f>'5.陸上（壮年男子）'!I15</f>
        <v/>
      </c>
      <c r="P439" s="329">
        <f>'5.陸上（壮年男子）'!J15</f>
        <v>0</v>
      </c>
      <c r="Q439" s="329"/>
      <c r="R439" s="329"/>
      <c r="S439" s="331"/>
    </row>
    <row r="440" spans="1:19" x14ac:dyDescent="0.15">
      <c r="A440" s="332">
        <f t="shared" si="7"/>
        <v>220308</v>
      </c>
      <c r="B440" s="333">
        <v>30</v>
      </c>
      <c r="C440" s="333">
        <v>1</v>
      </c>
      <c r="D440" s="333">
        <v>439</v>
      </c>
      <c r="E440" s="334">
        <v>22</v>
      </c>
      <c r="F440" s="335" t="str">
        <f>IF('0.役員名簿'!$B$7="","",VLOOKUP('0.役員名簿'!$B$7,'各番号（変更不可）'!$J$2:$K$41,2,FALSE))</f>
        <v/>
      </c>
      <c r="G440" s="335" t="s">
        <v>381</v>
      </c>
      <c r="H440" s="335" t="s">
        <v>386</v>
      </c>
      <c r="I440" s="336" t="s">
        <v>651</v>
      </c>
      <c r="J440" s="337" t="s">
        <v>462</v>
      </c>
      <c r="K440" s="337">
        <f>'5.陸上（壮年男子）'!F16</f>
        <v>0</v>
      </c>
      <c r="L440" s="337">
        <f>'5.陸上（壮年男子）'!G16</f>
        <v>0</v>
      </c>
      <c r="M440" s="337"/>
      <c r="N440" s="338">
        <f>'5.陸上（壮年男子）'!H16</f>
        <v>0</v>
      </c>
      <c r="O440" s="337" t="str">
        <f>'5.陸上（壮年男子）'!I16</f>
        <v/>
      </c>
      <c r="P440" s="337">
        <f>'5.陸上（壮年男子）'!J16</f>
        <v>0</v>
      </c>
      <c r="Q440" s="337"/>
      <c r="R440" s="337"/>
      <c r="S440" s="339"/>
    </row>
    <row r="441" spans="1:19" x14ac:dyDescent="0.15">
      <c r="A441" s="324">
        <f t="shared" si="7"/>
        <v>220309</v>
      </c>
      <c r="B441" s="325">
        <v>31</v>
      </c>
      <c r="C441" s="325">
        <v>1</v>
      </c>
      <c r="D441" s="325">
        <v>440</v>
      </c>
      <c r="E441" s="326">
        <v>22</v>
      </c>
      <c r="F441" s="327" t="str">
        <f>IF('0.役員名簿'!$B$7="","",VLOOKUP('0.役員名簿'!$B$7,'各番号（変更不可）'!$J$2:$K$41,2,FALSE))</f>
        <v/>
      </c>
      <c r="G441" s="327" t="s">
        <v>381</v>
      </c>
      <c r="H441" s="327" t="s">
        <v>387</v>
      </c>
      <c r="I441" s="328" t="s">
        <v>651</v>
      </c>
      <c r="J441" s="329" t="s">
        <v>463</v>
      </c>
      <c r="K441" s="329">
        <f>'5.陸上（壮年男子）'!F17</f>
        <v>0</v>
      </c>
      <c r="L441" s="329">
        <f>'5.陸上（壮年男子）'!G17</f>
        <v>0</v>
      </c>
      <c r="M441" s="329"/>
      <c r="N441" s="330">
        <f>'5.陸上（壮年男子）'!H17</f>
        <v>0</v>
      </c>
      <c r="O441" s="329" t="str">
        <f>'5.陸上（壮年男子）'!I17</f>
        <v/>
      </c>
      <c r="P441" s="329">
        <f>'5.陸上（壮年男子）'!J17</f>
        <v>0</v>
      </c>
      <c r="Q441" s="329"/>
      <c r="R441" s="329"/>
      <c r="S441" s="331"/>
    </row>
    <row r="442" spans="1:19" x14ac:dyDescent="0.15">
      <c r="A442" s="332">
        <f t="shared" si="7"/>
        <v>220310</v>
      </c>
      <c r="B442" s="333">
        <v>32</v>
      </c>
      <c r="C442" s="333">
        <v>1</v>
      </c>
      <c r="D442" s="333">
        <v>441</v>
      </c>
      <c r="E442" s="334">
        <v>22</v>
      </c>
      <c r="F442" s="335" t="str">
        <f>IF('0.役員名簿'!$B$7="","",VLOOKUP('0.役員名簿'!$B$7,'各番号（変更不可）'!$J$2:$K$41,2,FALSE))</f>
        <v/>
      </c>
      <c r="G442" s="335" t="s">
        <v>381</v>
      </c>
      <c r="H442" s="335">
        <v>10</v>
      </c>
      <c r="I442" s="336" t="s">
        <v>651</v>
      </c>
      <c r="J442" s="337" t="s">
        <v>463</v>
      </c>
      <c r="K442" s="337">
        <f>'5.陸上（壮年男子）'!F18</f>
        <v>0</v>
      </c>
      <c r="L442" s="337">
        <f>'5.陸上（壮年男子）'!G18</f>
        <v>0</v>
      </c>
      <c r="M442" s="337"/>
      <c r="N442" s="338">
        <f>'5.陸上（壮年男子）'!H18</f>
        <v>0</v>
      </c>
      <c r="O442" s="337" t="str">
        <f>'5.陸上（壮年男子）'!I18</f>
        <v/>
      </c>
      <c r="P442" s="337">
        <f>'5.陸上（壮年男子）'!J18</f>
        <v>0</v>
      </c>
      <c r="Q442" s="337"/>
      <c r="R442" s="337"/>
      <c r="S442" s="339"/>
    </row>
    <row r="443" spans="1:19" x14ac:dyDescent="0.15">
      <c r="A443" s="324">
        <f t="shared" si="7"/>
        <v>220311</v>
      </c>
      <c r="B443" s="325">
        <v>33</v>
      </c>
      <c r="C443" s="325">
        <v>1</v>
      </c>
      <c r="D443" s="325">
        <v>442</v>
      </c>
      <c r="E443" s="326">
        <v>22</v>
      </c>
      <c r="F443" s="327" t="str">
        <f>IF('0.役員名簿'!$B$7="","",VLOOKUP('0.役員名簿'!$B$7,'各番号（変更不可）'!$J$2:$K$41,2,FALSE))</f>
        <v/>
      </c>
      <c r="G443" s="327" t="s">
        <v>381</v>
      </c>
      <c r="H443" s="327">
        <v>11</v>
      </c>
      <c r="I443" s="328" t="s">
        <v>651</v>
      </c>
      <c r="J443" s="329" t="s">
        <v>464</v>
      </c>
      <c r="K443" s="329">
        <f>'5.陸上（壮年男子）'!F19</f>
        <v>0</v>
      </c>
      <c r="L443" s="329">
        <f>'5.陸上（壮年男子）'!G19</f>
        <v>0</v>
      </c>
      <c r="M443" s="329"/>
      <c r="N443" s="330">
        <f>'5.陸上（壮年男子）'!H19</f>
        <v>0</v>
      </c>
      <c r="O443" s="329" t="str">
        <f>'5.陸上（壮年男子）'!I19</f>
        <v/>
      </c>
      <c r="P443" s="329">
        <f>'5.陸上（壮年男子）'!J19</f>
        <v>0</v>
      </c>
      <c r="Q443" s="329"/>
      <c r="R443" s="329"/>
      <c r="S443" s="331"/>
    </row>
    <row r="444" spans="1:19" x14ac:dyDescent="0.15">
      <c r="A444" s="332">
        <f t="shared" si="7"/>
        <v>220312</v>
      </c>
      <c r="B444" s="333">
        <v>34</v>
      </c>
      <c r="C444" s="333">
        <v>1</v>
      </c>
      <c r="D444" s="333">
        <v>443</v>
      </c>
      <c r="E444" s="334">
        <v>22</v>
      </c>
      <c r="F444" s="335" t="str">
        <f>IF('0.役員名簿'!$B$7="","",VLOOKUP('0.役員名簿'!$B$7,'各番号（変更不可）'!$J$2:$K$41,2,FALSE))</f>
        <v/>
      </c>
      <c r="G444" s="335" t="s">
        <v>381</v>
      </c>
      <c r="H444" s="335">
        <v>12</v>
      </c>
      <c r="I444" s="336" t="s">
        <v>651</v>
      </c>
      <c r="J444" s="337" t="s">
        <v>464</v>
      </c>
      <c r="K444" s="337">
        <f>'5.陸上（壮年男子）'!F20</f>
        <v>0</v>
      </c>
      <c r="L444" s="337">
        <f>'5.陸上（壮年男子）'!G20</f>
        <v>0</v>
      </c>
      <c r="M444" s="337"/>
      <c r="N444" s="338">
        <f>'5.陸上（壮年男子）'!H20</f>
        <v>0</v>
      </c>
      <c r="O444" s="337" t="str">
        <f>'5.陸上（壮年男子）'!I20</f>
        <v/>
      </c>
      <c r="P444" s="337">
        <f>'5.陸上（壮年男子）'!J20</f>
        <v>0</v>
      </c>
      <c r="Q444" s="337"/>
      <c r="R444" s="337"/>
      <c r="S444" s="339"/>
    </row>
    <row r="445" spans="1:19" x14ac:dyDescent="0.15">
      <c r="A445" s="324">
        <f t="shared" si="7"/>
        <v>220313</v>
      </c>
      <c r="B445" s="325">
        <v>35</v>
      </c>
      <c r="C445" s="325">
        <v>1</v>
      </c>
      <c r="D445" s="325">
        <v>444</v>
      </c>
      <c r="E445" s="326">
        <v>22</v>
      </c>
      <c r="F445" s="327" t="str">
        <f>IF('0.役員名簿'!$B$7="","",VLOOKUP('0.役員名簿'!$B$7,'各番号（変更不可）'!$J$2:$K$41,2,FALSE))</f>
        <v/>
      </c>
      <c r="G445" s="327" t="s">
        <v>381</v>
      </c>
      <c r="H445" s="327">
        <v>13</v>
      </c>
      <c r="I445" s="328" t="s">
        <v>651</v>
      </c>
      <c r="J445" s="329" t="s">
        <v>465</v>
      </c>
      <c r="K445" s="329">
        <f>'5.陸上（壮年男子）'!F21</f>
        <v>0</v>
      </c>
      <c r="L445" s="329">
        <f>'5.陸上（壮年男子）'!G21</f>
        <v>0</v>
      </c>
      <c r="M445" s="329"/>
      <c r="N445" s="330">
        <f>'5.陸上（壮年男子）'!H21</f>
        <v>0</v>
      </c>
      <c r="O445" s="329" t="str">
        <f>'5.陸上（壮年男子）'!I21</f>
        <v/>
      </c>
      <c r="P445" s="329">
        <f>'5.陸上（壮年男子）'!J21</f>
        <v>0</v>
      </c>
      <c r="Q445" s="329"/>
      <c r="R445" s="329"/>
      <c r="S445" s="331"/>
    </row>
    <row r="446" spans="1:19" x14ac:dyDescent="0.15">
      <c r="A446" s="332">
        <f t="shared" si="7"/>
        <v>220314</v>
      </c>
      <c r="B446" s="333">
        <v>36</v>
      </c>
      <c r="C446" s="333">
        <v>1</v>
      </c>
      <c r="D446" s="333">
        <v>445</v>
      </c>
      <c r="E446" s="334">
        <v>22</v>
      </c>
      <c r="F446" s="335" t="str">
        <f>IF('0.役員名簿'!$B$7="","",VLOOKUP('0.役員名簿'!$B$7,'各番号（変更不可）'!$J$2:$K$41,2,FALSE))</f>
        <v/>
      </c>
      <c r="G446" s="335" t="s">
        <v>381</v>
      </c>
      <c r="H446" s="335">
        <v>14</v>
      </c>
      <c r="I446" s="336" t="s">
        <v>651</v>
      </c>
      <c r="J446" s="337" t="s">
        <v>465</v>
      </c>
      <c r="K446" s="337">
        <f>'5.陸上（壮年男子）'!F22</f>
        <v>0</v>
      </c>
      <c r="L446" s="337">
        <f>'5.陸上（壮年男子）'!G22</f>
        <v>0</v>
      </c>
      <c r="M446" s="337"/>
      <c r="N446" s="338">
        <f>'5.陸上（壮年男子）'!H22</f>
        <v>0</v>
      </c>
      <c r="O446" s="337" t="str">
        <f>'5.陸上（壮年男子）'!I22</f>
        <v/>
      </c>
      <c r="P446" s="337">
        <f>'5.陸上（壮年男子）'!J22</f>
        <v>0</v>
      </c>
      <c r="Q446" s="337"/>
      <c r="R446" s="337"/>
      <c r="S446" s="339"/>
    </row>
    <row r="447" spans="1:19" x14ac:dyDescent="0.15">
      <c r="A447" s="324">
        <f t="shared" si="7"/>
        <v>220315</v>
      </c>
      <c r="B447" s="325">
        <v>37</v>
      </c>
      <c r="C447" s="325">
        <v>1</v>
      </c>
      <c r="D447" s="325">
        <v>446</v>
      </c>
      <c r="E447" s="326">
        <v>22</v>
      </c>
      <c r="F447" s="327" t="str">
        <f>IF('0.役員名簿'!$B$7="","",VLOOKUP('0.役員名簿'!$B$7,'各番号（変更不可）'!$J$2:$K$41,2,FALSE))</f>
        <v/>
      </c>
      <c r="G447" s="327" t="s">
        <v>381</v>
      </c>
      <c r="H447" s="327">
        <v>15</v>
      </c>
      <c r="I447" s="328" t="s">
        <v>651</v>
      </c>
      <c r="J447" s="329" t="s">
        <v>466</v>
      </c>
      <c r="K447" s="329">
        <f>'5.陸上（壮年男子）'!F23</f>
        <v>0</v>
      </c>
      <c r="L447" s="329">
        <f>'5.陸上（壮年男子）'!G23</f>
        <v>0</v>
      </c>
      <c r="M447" s="329"/>
      <c r="N447" s="330">
        <f>'5.陸上（壮年男子）'!H23</f>
        <v>0</v>
      </c>
      <c r="O447" s="329" t="str">
        <f>'5.陸上（壮年男子）'!I23</f>
        <v/>
      </c>
      <c r="P447" s="329">
        <f>'5.陸上（壮年男子）'!J23</f>
        <v>0</v>
      </c>
      <c r="Q447" s="329"/>
      <c r="R447" s="329"/>
      <c r="S447" s="331"/>
    </row>
    <row r="448" spans="1:19" x14ac:dyDescent="0.15">
      <c r="A448" s="332">
        <f t="shared" si="7"/>
        <v>220316</v>
      </c>
      <c r="B448" s="333">
        <v>38</v>
      </c>
      <c r="C448" s="333">
        <v>1</v>
      </c>
      <c r="D448" s="333">
        <v>447</v>
      </c>
      <c r="E448" s="334">
        <v>22</v>
      </c>
      <c r="F448" s="335" t="str">
        <f>IF('0.役員名簿'!$B$7="","",VLOOKUP('0.役員名簿'!$B$7,'各番号（変更不可）'!$J$2:$K$41,2,FALSE))</f>
        <v/>
      </c>
      <c r="G448" s="335" t="s">
        <v>381</v>
      </c>
      <c r="H448" s="335">
        <v>16</v>
      </c>
      <c r="I448" s="336" t="s">
        <v>651</v>
      </c>
      <c r="J448" s="337" t="s">
        <v>466</v>
      </c>
      <c r="K448" s="337">
        <f>'5.陸上（壮年男子）'!F24</f>
        <v>0</v>
      </c>
      <c r="L448" s="337">
        <f>'5.陸上（壮年男子）'!G24</f>
        <v>0</v>
      </c>
      <c r="M448" s="337"/>
      <c r="N448" s="338">
        <f>'5.陸上（壮年男子）'!H24</f>
        <v>0</v>
      </c>
      <c r="O448" s="337" t="str">
        <f>'5.陸上（壮年男子）'!I24</f>
        <v/>
      </c>
      <c r="P448" s="337">
        <f>'5.陸上（壮年男子）'!J24</f>
        <v>0</v>
      </c>
      <c r="Q448" s="337"/>
      <c r="R448" s="337"/>
      <c r="S448" s="339"/>
    </row>
    <row r="449" spans="1:19" x14ac:dyDescent="0.15">
      <c r="A449" s="324">
        <f t="shared" si="7"/>
        <v>220317</v>
      </c>
      <c r="B449" s="325">
        <v>39</v>
      </c>
      <c r="C449" s="325">
        <v>1</v>
      </c>
      <c r="D449" s="325">
        <v>448</v>
      </c>
      <c r="E449" s="326">
        <v>22</v>
      </c>
      <c r="F449" s="327" t="str">
        <f>IF('0.役員名簿'!$B$7="","",VLOOKUP('0.役員名簿'!$B$7,'各番号（変更不可）'!$J$2:$K$41,2,FALSE))</f>
        <v/>
      </c>
      <c r="G449" s="327" t="s">
        <v>381</v>
      </c>
      <c r="H449" s="327">
        <v>17</v>
      </c>
      <c r="I449" s="328" t="s">
        <v>651</v>
      </c>
      <c r="J449" s="329" t="s">
        <v>467</v>
      </c>
      <c r="K449" s="329">
        <f>'5.陸上（壮年男子）'!F25</f>
        <v>0</v>
      </c>
      <c r="L449" s="329">
        <f>'5.陸上（壮年男子）'!G25</f>
        <v>0</v>
      </c>
      <c r="M449" s="329"/>
      <c r="N449" s="330">
        <f>'5.陸上（壮年男子）'!H25</f>
        <v>0</v>
      </c>
      <c r="O449" s="329" t="str">
        <f>'5.陸上（壮年男子）'!I25</f>
        <v/>
      </c>
      <c r="P449" s="329">
        <f>'5.陸上（壮年男子）'!J25</f>
        <v>0</v>
      </c>
      <c r="Q449" s="329"/>
      <c r="R449" s="329"/>
      <c r="S449" s="331"/>
    </row>
    <row r="450" spans="1:19" x14ac:dyDescent="0.15">
      <c r="A450" s="332">
        <f t="shared" si="7"/>
        <v>220318</v>
      </c>
      <c r="B450" s="333">
        <v>40</v>
      </c>
      <c r="C450" s="333">
        <v>1</v>
      </c>
      <c r="D450" s="333">
        <v>449</v>
      </c>
      <c r="E450" s="334">
        <v>22</v>
      </c>
      <c r="F450" s="335" t="str">
        <f>IF('0.役員名簿'!$B$7="","",VLOOKUP('0.役員名簿'!$B$7,'各番号（変更不可）'!$J$2:$K$41,2,FALSE))</f>
        <v/>
      </c>
      <c r="G450" s="335" t="s">
        <v>381</v>
      </c>
      <c r="H450" s="335">
        <v>18</v>
      </c>
      <c r="I450" s="336" t="s">
        <v>651</v>
      </c>
      <c r="J450" s="337" t="s">
        <v>467</v>
      </c>
      <c r="K450" s="337">
        <f>'5.陸上（壮年男子）'!F26</f>
        <v>0</v>
      </c>
      <c r="L450" s="337">
        <f>'5.陸上（壮年男子）'!G26</f>
        <v>0</v>
      </c>
      <c r="M450" s="337"/>
      <c r="N450" s="338">
        <f>'5.陸上（壮年男子）'!H26</f>
        <v>0</v>
      </c>
      <c r="O450" s="337" t="str">
        <f>'5.陸上（壮年男子）'!I26</f>
        <v/>
      </c>
      <c r="P450" s="337">
        <f>'5.陸上（壮年男子）'!J26</f>
        <v>0</v>
      </c>
      <c r="Q450" s="337"/>
      <c r="R450" s="337"/>
      <c r="S450" s="339"/>
    </row>
    <row r="451" spans="1:19" x14ac:dyDescent="0.15">
      <c r="A451" s="324">
        <f t="shared" si="7"/>
        <v>220319</v>
      </c>
      <c r="B451" s="325">
        <v>41</v>
      </c>
      <c r="C451" s="325">
        <v>1</v>
      </c>
      <c r="D451" s="325">
        <v>450</v>
      </c>
      <c r="E451" s="326">
        <v>22</v>
      </c>
      <c r="F451" s="327" t="str">
        <f>IF('0.役員名簿'!$B$7="","",VLOOKUP('0.役員名簿'!$B$7,'各番号（変更不可）'!$J$2:$K$41,2,FALSE))</f>
        <v/>
      </c>
      <c r="G451" s="327" t="s">
        <v>381</v>
      </c>
      <c r="H451" s="327">
        <v>19</v>
      </c>
      <c r="I451" s="328" t="s">
        <v>651</v>
      </c>
      <c r="J451" s="329" t="s">
        <v>468</v>
      </c>
      <c r="K451" s="329">
        <f>'5.陸上（壮年男子）'!F27</f>
        <v>0</v>
      </c>
      <c r="L451" s="329">
        <f>'5.陸上（壮年男子）'!G27</f>
        <v>0</v>
      </c>
      <c r="M451" s="329"/>
      <c r="N451" s="330">
        <f>'5.陸上（壮年男子）'!H27</f>
        <v>0</v>
      </c>
      <c r="O451" s="329" t="str">
        <f>'5.陸上（壮年男子）'!I27</f>
        <v/>
      </c>
      <c r="P451" s="329">
        <f>'5.陸上（壮年男子）'!J27</f>
        <v>0</v>
      </c>
      <c r="Q451" s="329"/>
      <c r="R451" s="329"/>
      <c r="S451" s="331"/>
    </row>
    <row r="452" spans="1:19" x14ac:dyDescent="0.15">
      <c r="A452" s="332">
        <f t="shared" si="7"/>
        <v>220320</v>
      </c>
      <c r="B452" s="333">
        <v>42</v>
      </c>
      <c r="C452" s="333">
        <v>1</v>
      </c>
      <c r="D452" s="333">
        <v>451</v>
      </c>
      <c r="E452" s="334">
        <v>22</v>
      </c>
      <c r="F452" s="335" t="str">
        <f>IF('0.役員名簿'!$B$7="","",VLOOKUP('0.役員名簿'!$B$7,'各番号（変更不可）'!$J$2:$K$41,2,FALSE))</f>
        <v/>
      </c>
      <c r="G452" s="335" t="s">
        <v>381</v>
      </c>
      <c r="H452" s="335">
        <v>20</v>
      </c>
      <c r="I452" s="336" t="s">
        <v>651</v>
      </c>
      <c r="J452" s="337" t="s">
        <v>468</v>
      </c>
      <c r="K452" s="337">
        <f>'5.陸上（壮年男子）'!F28</f>
        <v>0</v>
      </c>
      <c r="L452" s="337">
        <f>'5.陸上（壮年男子）'!G28</f>
        <v>0</v>
      </c>
      <c r="M452" s="337"/>
      <c r="N452" s="338">
        <f>'5.陸上（壮年男子）'!H28</f>
        <v>0</v>
      </c>
      <c r="O452" s="337" t="str">
        <f>'5.陸上（壮年男子）'!I28</f>
        <v/>
      </c>
      <c r="P452" s="337">
        <f>'5.陸上（壮年男子）'!J28</f>
        <v>0</v>
      </c>
      <c r="Q452" s="337"/>
      <c r="R452" s="337"/>
      <c r="S452" s="339"/>
    </row>
    <row r="453" spans="1:19" x14ac:dyDescent="0.15">
      <c r="A453" s="324">
        <f t="shared" si="7"/>
        <v>220321</v>
      </c>
      <c r="B453" s="325">
        <v>43</v>
      </c>
      <c r="C453" s="325">
        <v>1</v>
      </c>
      <c r="D453" s="325">
        <v>452</v>
      </c>
      <c r="E453" s="326">
        <v>22</v>
      </c>
      <c r="F453" s="327" t="str">
        <f>IF('0.役員名簿'!$B$7="","",VLOOKUP('0.役員名簿'!$B$7,'各番号（変更不可）'!$J$2:$K$41,2,FALSE))</f>
        <v/>
      </c>
      <c r="G453" s="327" t="s">
        <v>381</v>
      </c>
      <c r="H453" s="327">
        <v>21</v>
      </c>
      <c r="I453" s="328" t="s">
        <v>651</v>
      </c>
      <c r="J453" s="329" t="s">
        <v>469</v>
      </c>
      <c r="K453" s="329">
        <f>'5.陸上（壮年男子）'!F29</f>
        <v>0</v>
      </c>
      <c r="L453" s="329">
        <f>'5.陸上（壮年男子）'!G29</f>
        <v>0</v>
      </c>
      <c r="M453" s="329"/>
      <c r="N453" s="330">
        <f>'5.陸上（壮年男子）'!H29</f>
        <v>0</v>
      </c>
      <c r="O453" s="329" t="str">
        <f>'5.陸上（壮年男子）'!I29</f>
        <v/>
      </c>
      <c r="P453" s="329">
        <f>'5.陸上（壮年男子）'!J29</f>
        <v>0</v>
      </c>
      <c r="Q453" s="329"/>
      <c r="R453" s="329"/>
      <c r="S453" s="331"/>
    </row>
    <row r="454" spans="1:19" x14ac:dyDescent="0.15">
      <c r="A454" s="332">
        <f t="shared" si="7"/>
        <v>220322</v>
      </c>
      <c r="B454" s="333">
        <v>44</v>
      </c>
      <c r="C454" s="333">
        <v>1</v>
      </c>
      <c r="D454" s="333">
        <v>453</v>
      </c>
      <c r="E454" s="334">
        <v>22</v>
      </c>
      <c r="F454" s="335" t="str">
        <f>IF('0.役員名簿'!$B$7="","",VLOOKUP('0.役員名簿'!$B$7,'各番号（変更不可）'!$J$2:$K$41,2,FALSE))</f>
        <v/>
      </c>
      <c r="G454" s="335" t="s">
        <v>381</v>
      </c>
      <c r="H454" s="335">
        <v>22</v>
      </c>
      <c r="I454" s="336" t="s">
        <v>651</v>
      </c>
      <c r="J454" s="337" t="s">
        <v>469</v>
      </c>
      <c r="K454" s="337">
        <f>'5.陸上（壮年男子）'!F30</f>
        <v>0</v>
      </c>
      <c r="L454" s="337">
        <f>'5.陸上（壮年男子）'!G30</f>
        <v>0</v>
      </c>
      <c r="M454" s="337"/>
      <c r="N454" s="338">
        <f>'5.陸上（壮年男子）'!H30</f>
        <v>0</v>
      </c>
      <c r="O454" s="337" t="str">
        <f>'5.陸上（壮年男子）'!I30</f>
        <v/>
      </c>
      <c r="P454" s="337">
        <f>'5.陸上（壮年男子）'!J30</f>
        <v>0</v>
      </c>
      <c r="Q454" s="337"/>
      <c r="R454" s="337"/>
      <c r="S454" s="339"/>
    </row>
    <row r="455" spans="1:19" x14ac:dyDescent="0.15">
      <c r="A455" s="324">
        <f t="shared" si="7"/>
        <v>220323</v>
      </c>
      <c r="B455" s="325">
        <v>45</v>
      </c>
      <c r="C455" s="325">
        <v>1</v>
      </c>
      <c r="D455" s="325">
        <v>454</v>
      </c>
      <c r="E455" s="326">
        <v>22</v>
      </c>
      <c r="F455" s="327" t="str">
        <f>IF('0.役員名簿'!$B$7="","",VLOOKUP('0.役員名簿'!$B$7,'各番号（変更不可）'!$J$2:$K$41,2,FALSE))</f>
        <v/>
      </c>
      <c r="G455" s="327" t="s">
        <v>381</v>
      </c>
      <c r="H455" s="327">
        <v>23</v>
      </c>
      <c r="I455" s="328" t="s">
        <v>651</v>
      </c>
      <c r="J455" s="329" t="s">
        <v>470</v>
      </c>
      <c r="K455" s="329">
        <f>'5.陸上（壮年男子）'!F31</f>
        <v>0</v>
      </c>
      <c r="L455" s="329">
        <f>'5.陸上（壮年男子）'!G31</f>
        <v>0</v>
      </c>
      <c r="M455" s="329"/>
      <c r="N455" s="330">
        <f>'5.陸上（壮年男子）'!H31</f>
        <v>0</v>
      </c>
      <c r="O455" s="329" t="str">
        <f>'5.陸上（壮年男子）'!I31</f>
        <v/>
      </c>
      <c r="P455" s="329">
        <f>'5.陸上（壮年男子）'!J31</f>
        <v>0</v>
      </c>
      <c r="Q455" s="329"/>
      <c r="R455" s="329"/>
      <c r="S455" s="331"/>
    </row>
    <row r="456" spans="1:19" x14ac:dyDescent="0.15">
      <c r="A456" s="332">
        <f t="shared" si="7"/>
        <v>220324</v>
      </c>
      <c r="B456" s="333">
        <v>46</v>
      </c>
      <c r="C456" s="333">
        <v>1</v>
      </c>
      <c r="D456" s="333">
        <v>455</v>
      </c>
      <c r="E456" s="334">
        <v>22</v>
      </c>
      <c r="F456" s="335" t="str">
        <f>IF('0.役員名簿'!$B$7="","",VLOOKUP('0.役員名簿'!$B$7,'各番号（変更不可）'!$J$2:$K$41,2,FALSE))</f>
        <v/>
      </c>
      <c r="G456" s="335" t="s">
        <v>381</v>
      </c>
      <c r="H456" s="335">
        <v>24</v>
      </c>
      <c r="I456" s="336" t="s">
        <v>651</v>
      </c>
      <c r="J456" s="337" t="s">
        <v>470</v>
      </c>
      <c r="K456" s="337">
        <f>'5.陸上（壮年男子）'!F32</f>
        <v>0</v>
      </c>
      <c r="L456" s="337">
        <f>'5.陸上（壮年男子）'!G32</f>
        <v>0</v>
      </c>
      <c r="M456" s="337"/>
      <c r="N456" s="338">
        <f>'5.陸上（壮年男子）'!H32</f>
        <v>0</v>
      </c>
      <c r="O456" s="337" t="str">
        <f>'5.陸上（壮年男子）'!I32</f>
        <v/>
      </c>
      <c r="P456" s="337">
        <f>'5.陸上（壮年男子）'!J32</f>
        <v>0</v>
      </c>
      <c r="Q456" s="337"/>
      <c r="R456" s="337"/>
      <c r="S456" s="339"/>
    </row>
    <row r="457" spans="1:19" x14ac:dyDescent="0.15">
      <c r="A457" s="324">
        <f t="shared" si="7"/>
        <v>220325</v>
      </c>
      <c r="B457" s="325">
        <v>47</v>
      </c>
      <c r="C457" s="325">
        <v>1</v>
      </c>
      <c r="D457" s="325">
        <v>456</v>
      </c>
      <c r="E457" s="326">
        <v>22</v>
      </c>
      <c r="F457" s="327" t="str">
        <f>IF('0.役員名簿'!$B$7="","",VLOOKUP('0.役員名簿'!$B$7,'各番号（変更不可）'!$J$2:$K$41,2,FALSE))</f>
        <v/>
      </c>
      <c r="G457" s="327" t="s">
        <v>381</v>
      </c>
      <c r="H457" s="327">
        <v>25</v>
      </c>
      <c r="I457" s="328" t="s">
        <v>651</v>
      </c>
      <c r="J457" s="329" t="s">
        <v>471</v>
      </c>
      <c r="K457" s="329">
        <f>'5.陸上（壮年男子）'!F33</f>
        <v>0</v>
      </c>
      <c r="L457" s="329">
        <f>'5.陸上（壮年男子）'!G33</f>
        <v>0</v>
      </c>
      <c r="M457" s="329"/>
      <c r="N457" s="330">
        <f>'5.陸上（壮年男子）'!H33</f>
        <v>0</v>
      </c>
      <c r="O457" s="329" t="str">
        <f>'5.陸上（壮年男子）'!I33</f>
        <v/>
      </c>
      <c r="P457" s="329">
        <f>'5.陸上（壮年男子）'!J33</f>
        <v>0</v>
      </c>
      <c r="Q457" s="329"/>
      <c r="R457" s="329"/>
      <c r="S457" s="331"/>
    </row>
    <row r="458" spans="1:19" x14ac:dyDescent="0.15">
      <c r="A458" s="332">
        <f t="shared" ref="A458:A512" si="8">VALUE(E458&amp;F458&amp;G458&amp;H458)</f>
        <v>220326</v>
      </c>
      <c r="B458" s="333">
        <v>48</v>
      </c>
      <c r="C458" s="333">
        <v>1</v>
      </c>
      <c r="D458" s="333">
        <v>457</v>
      </c>
      <c r="E458" s="334">
        <v>22</v>
      </c>
      <c r="F458" s="335" t="str">
        <f>IF('0.役員名簿'!$B$7="","",VLOOKUP('0.役員名簿'!$B$7,'各番号（変更不可）'!$J$2:$K$41,2,FALSE))</f>
        <v/>
      </c>
      <c r="G458" s="335" t="s">
        <v>381</v>
      </c>
      <c r="H458" s="335">
        <v>26</v>
      </c>
      <c r="I458" s="336" t="s">
        <v>651</v>
      </c>
      <c r="J458" s="337" t="s">
        <v>471</v>
      </c>
      <c r="K458" s="337">
        <f>'5.陸上（壮年男子）'!F34</f>
        <v>0</v>
      </c>
      <c r="L458" s="337">
        <f>'5.陸上（壮年男子）'!G34</f>
        <v>0</v>
      </c>
      <c r="M458" s="337"/>
      <c r="N458" s="338">
        <f>'5.陸上（壮年男子）'!H34</f>
        <v>0</v>
      </c>
      <c r="O458" s="337" t="str">
        <f>'5.陸上（壮年男子）'!I34</f>
        <v/>
      </c>
      <c r="P458" s="337">
        <f>'5.陸上（壮年男子）'!J34</f>
        <v>0</v>
      </c>
      <c r="Q458" s="337"/>
      <c r="R458" s="337"/>
      <c r="S458" s="339"/>
    </row>
    <row r="459" spans="1:19" x14ac:dyDescent="0.15">
      <c r="A459" s="324">
        <f t="shared" si="8"/>
        <v>220327</v>
      </c>
      <c r="B459" s="325">
        <v>49</v>
      </c>
      <c r="C459" s="325">
        <v>1</v>
      </c>
      <c r="D459" s="325">
        <v>458</v>
      </c>
      <c r="E459" s="326">
        <v>22</v>
      </c>
      <c r="F459" s="327" t="str">
        <f>IF('0.役員名簿'!$B$7="","",VLOOKUP('0.役員名簿'!$B$7,'各番号（変更不可）'!$J$2:$K$41,2,FALSE))</f>
        <v/>
      </c>
      <c r="G459" s="327" t="s">
        <v>381</v>
      </c>
      <c r="H459" s="327">
        <v>27</v>
      </c>
      <c r="I459" s="328" t="s">
        <v>651</v>
      </c>
      <c r="J459" s="329" t="s">
        <v>472</v>
      </c>
      <c r="K459" s="329">
        <f>'5.陸上（壮年男子）'!F35</f>
        <v>0</v>
      </c>
      <c r="L459" s="329">
        <f>'5.陸上（壮年男子）'!G35</f>
        <v>0</v>
      </c>
      <c r="M459" s="329"/>
      <c r="N459" s="330">
        <f>'5.陸上（壮年男子）'!H35</f>
        <v>0</v>
      </c>
      <c r="O459" s="329" t="str">
        <f>'5.陸上（壮年男子）'!I35</f>
        <v/>
      </c>
      <c r="P459" s="329">
        <f>'5.陸上（壮年男子）'!J35</f>
        <v>0</v>
      </c>
      <c r="Q459" s="329"/>
      <c r="R459" s="329"/>
      <c r="S459" s="331"/>
    </row>
    <row r="460" spans="1:19" x14ac:dyDescent="0.15">
      <c r="A460" s="332">
        <f t="shared" si="8"/>
        <v>220328</v>
      </c>
      <c r="B460" s="333">
        <v>50</v>
      </c>
      <c r="C460" s="333">
        <v>1</v>
      </c>
      <c r="D460" s="333">
        <v>459</v>
      </c>
      <c r="E460" s="334">
        <v>22</v>
      </c>
      <c r="F460" s="335" t="str">
        <f>IF('0.役員名簿'!$B$7="","",VLOOKUP('0.役員名簿'!$B$7,'各番号（変更不可）'!$J$2:$K$41,2,FALSE))</f>
        <v/>
      </c>
      <c r="G460" s="335" t="s">
        <v>381</v>
      </c>
      <c r="H460" s="335">
        <v>28</v>
      </c>
      <c r="I460" s="336" t="s">
        <v>651</v>
      </c>
      <c r="J460" s="337" t="s">
        <v>472</v>
      </c>
      <c r="K460" s="337">
        <f>'5.陸上（壮年男子）'!F36</f>
        <v>0</v>
      </c>
      <c r="L460" s="337">
        <f>'5.陸上（壮年男子）'!G36</f>
        <v>0</v>
      </c>
      <c r="M460" s="337"/>
      <c r="N460" s="338">
        <f>'5.陸上（壮年男子）'!H36</f>
        <v>0</v>
      </c>
      <c r="O460" s="337" t="str">
        <f>'5.陸上（壮年男子）'!I36</f>
        <v/>
      </c>
      <c r="P460" s="337">
        <f>'5.陸上（壮年男子）'!J36</f>
        <v>0</v>
      </c>
      <c r="Q460" s="337"/>
      <c r="R460" s="337"/>
      <c r="S460" s="339"/>
    </row>
    <row r="461" spans="1:19" x14ac:dyDescent="0.15">
      <c r="A461" s="324">
        <f t="shared" si="8"/>
        <v>220329</v>
      </c>
      <c r="B461" s="325">
        <v>51</v>
      </c>
      <c r="C461" s="325">
        <v>1</v>
      </c>
      <c r="D461" s="325">
        <v>460</v>
      </c>
      <c r="E461" s="326">
        <v>22</v>
      </c>
      <c r="F461" s="327" t="str">
        <f>IF('0.役員名簿'!$B$7="","",VLOOKUP('0.役員名簿'!$B$7,'各番号（変更不可）'!$J$2:$K$41,2,FALSE))</f>
        <v/>
      </c>
      <c r="G461" s="327" t="s">
        <v>381</v>
      </c>
      <c r="H461" s="327">
        <v>29</v>
      </c>
      <c r="I461" s="328" t="s">
        <v>651</v>
      </c>
      <c r="J461" s="329" t="s">
        <v>473</v>
      </c>
      <c r="K461" s="329">
        <f>'5.陸上（壮年男子）'!F37</f>
        <v>0</v>
      </c>
      <c r="L461" s="329">
        <f>'5.陸上（壮年男子）'!G37</f>
        <v>0</v>
      </c>
      <c r="M461" s="329"/>
      <c r="N461" s="330">
        <f>'5.陸上（壮年男子）'!H37</f>
        <v>0</v>
      </c>
      <c r="O461" s="329" t="str">
        <f>'5.陸上（壮年男子）'!I37</f>
        <v/>
      </c>
      <c r="P461" s="329">
        <f>'5.陸上（壮年男子）'!J37</f>
        <v>0</v>
      </c>
      <c r="Q461" s="329"/>
      <c r="R461" s="329"/>
      <c r="S461" s="331"/>
    </row>
    <row r="462" spans="1:19" x14ac:dyDescent="0.15">
      <c r="A462" s="332">
        <f t="shared" si="8"/>
        <v>220330</v>
      </c>
      <c r="B462" s="333">
        <v>52</v>
      </c>
      <c r="C462" s="333">
        <v>1</v>
      </c>
      <c r="D462" s="333">
        <v>461</v>
      </c>
      <c r="E462" s="334">
        <v>22</v>
      </c>
      <c r="F462" s="335" t="str">
        <f>IF('0.役員名簿'!$B$7="","",VLOOKUP('0.役員名簿'!$B$7,'各番号（変更不可）'!$J$2:$K$41,2,FALSE))</f>
        <v/>
      </c>
      <c r="G462" s="335" t="s">
        <v>381</v>
      </c>
      <c r="H462" s="335">
        <v>30</v>
      </c>
      <c r="I462" s="336" t="s">
        <v>651</v>
      </c>
      <c r="J462" s="337" t="s">
        <v>473</v>
      </c>
      <c r="K462" s="337">
        <f>'5.陸上（壮年男子）'!F38</f>
        <v>0</v>
      </c>
      <c r="L462" s="337">
        <f>'5.陸上（壮年男子）'!G38</f>
        <v>0</v>
      </c>
      <c r="M462" s="337"/>
      <c r="N462" s="338">
        <f>'5.陸上（壮年男子）'!H38</f>
        <v>0</v>
      </c>
      <c r="O462" s="337" t="str">
        <f>'5.陸上（壮年男子）'!I38</f>
        <v/>
      </c>
      <c r="P462" s="337">
        <f>'5.陸上（壮年男子）'!J38</f>
        <v>0</v>
      </c>
      <c r="Q462" s="337"/>
      <c r="R462" s="337"/>
      <c r="S462" s="339"/>
    </row>
    <row r="463" spans="1:19" x14ac:dyDescent="0.15">
      <c r="A463" s="324">
        <f t="shared" si="8"/>
        <v>220331</v>
      </c>
      <c r="B463" s="325">
        <v>53</v>
      </c>
      <c r="C463" s="325">
        <v>1</v>
      </c>
      <c r="D463" s="325">
        <v>462</v>
      </c>
      <c r="E463" s="326">
        <v>22</v>
      </c>
      <c r="F463" s="327" t="str">
        <f>IF('0.役員名簿'!$B$7="","",VLOOKUP('0.役員名簿'!$B$7,'各番号（変更不可）'!$J$2:$K$41,2,FALSE))</f>
        <v/>
      </c>
      <c r="G463" s="327" t="s">
        <v>381</v>
      </c>
      <c r="H463" s="327">
        <v>31</v>
      </c>
      <c r="I463" s="328" t="s">
        <v>651</v>
      </c>
      <c r="J463" s="329" t="s">
        <v>474</v>
      </c>
      <c r="K463" s="329">
        <f>'5.陸上（壮年男子）'!F39</f>
        <v>0</v>
      </c>
      <c r="L463" s="329">
        <f>'5.陸上（壮年男子）'!G39</f>
        <v>0</v>
      </c>
      <c r="M463" s="329"/>
      <c r="N463" s="330">
        <f>'5.陸上（壮年男子）'!H39</f>
        <v>0</v>
      </c>
      <c r="O463" s="329" t="str">
        <f>'5.陸上（壮年男子）'!I39</f>
        <v/>
      </c>
      <c r="P463" s="329">
        <f>'5.陸上（壮年男子）'!J39</f>
        <v>0</v>
      </c>
      <c r="Q463" s="329"/>
      <c r="R463" s="329"/>
      <c r="S463" s="331"/>
    </row>
    <row r="464" spans="1:19" x14ac:dyDescent="0.15">
      <c r="A464" s="332">
        <f t="shared" si="8"/>
        <v>220332</v>
      </c>
      <c r="B464" s="333">
        <v>54</v>
      </c>
      <c r="C464" s="333">
        <v>1</v>
      </c>
      <c r="D464" s="333">
        <v>463</v>
      </c>
      <c r="E464" s="334">
        <v>22</v>
      </c>
      <c r="F464" s="335" t="str">
        <f>IF('0.役員名簿'!$B$7="","",VLOOKUP('0.役員名簿'!$B$7,'各番号（変更不可）'!$J$2:$K$41,2,FALSE))</f>
        <v/>
      </c>
      <c r="G464" s="335" t="s">
        <v>381</v>
      </c>
      <c r="H464" s="335">
        <v>32</v>
      </c>
      <c r="I464" s="336" t="s">
        <v>651</v>
      </c>
      <c r="J464" s="337" t="s">
        <v>474</v>
      </c>
      <c r="K464" s="337">
        <f>'5.陸上（壮年男子）'!F40</f>
        <v>0</v>
      </c>
      <c r="L464" s="337">
        <f>'5.陸上（壮年男子）'!G40</f>
        <v>0</v>
      </c>
      <c r="M464" s="337"/>
      <c r="N464" s="338">
        <f>'5.陸上（壮年男子）'!H40</f>
        <v>0</v>
      </c>
      <c r="O464" s="337" t="str">
        <f>'5.陸上（壮年男子）'!I40</f>
        <v/>
      </c>
      <c r="P464" s="337">
        <f>'5.陸上（壮年男子）'!J40</f>
        <v>0</v>
      </c>
      <c r="Q464" s="337"/>
      <c r="R464" s="337"/>
      <c r="S464" s="339"/>
    </row>
    <row r="465" spans="1:19" x14ac:dyDescent="0.15">
      <c r="A465" s="324">
        <f t="shared" si="8"/>
        <v>220333</v>
      </c>
      <c r="B465" s="325">
        <v>55</v>
      </c>
      <c r="C465" s="325">
        <v>1</v>
      </c>
      <c r="D465" s="325">
        <v>464</v>
      </c>
      <c r="E465" s="326">
        <v>22</v>
      </c>
      <c r="F465" s="327" t="str">
        <f>IF('0.役員名簿'!$B$7="","",VLOOKUP('0.役員名簿'!$B$7,'各番号（変更不可）'!$J$2:$K$41,2,FALSE))</f>
        <v/>
      </c>
      <c r="G465" s="327" t="s">
        <v>381</v>
      </c>
      <c r="H465" s="327">
        <v>33</v>
      </c>
      <c r="I465" s="328" t="s">
        <v>651</v>
      </c>
      <c r="J465" s="329" t="s">
        <v>475</v>
      </c>
      <c r="K465" s="329">
        <f>'5.陸上（壮年男子）'!F41</f>
        <v>0</v>
      </c>
      <c r="L465" s="329">
        <f>'5.陸上（壮年男子）'!G41</f>
        <v>0</v>
      </c>
      <c r="M465" s="329"/>
      <c r="N465" s="330">
        <f>'5.陸上（壮年男子）'!H41</f>
        <v>0</v>
      </c>
      <c r="O465" s="329" t="str">
        <f>'5.陸上（壮年男子）'!I41</f>
        <v/>
      </c>
      <c r="P465" s="329">
        <f>'5.陸上（壮年男子）'!J41</f>
        <v>0</v>
      </c>
      <c r="Q465" s="329"/>
      <c r="R465" s="329"/>
      <c r="S465" s="331"/>
    </row>
    <row r="466" spans="1:19" x14ac:dyDescent="0.15">
      <c r="A466" s="332">
        <f t="shared" si="8"/>
        <v>220334</v>
      </c>
      <c r="B466" s="333">
        <v>56</v>
      </c>
      <c r="C466" s="333">
        <v>1</v>
      </c>
      <c r="D466" s="333">
        <v>465</v>
      </c>
      <c r="E466" s="334">
        <v>22</v>
      </c>
      <c r="F466" s="335" t="str">
        <f>IF('0.役員名簿'!$B$7="","",VLOOKUP('0.役員名簿'!$B$7,'各番号（変更不可）'!$J$2:$K$41,2,FALSE))</f>
        <v/>
      </c>
      <c r="G466" s="335" t="s">
        <v>381</v>
      </c>
      <c r="H466" s="335">
        <v>34</v>
      </c>
      <c r="I466" s="336" t="s">
        <v>651</v>
      </c>
      <c r="J466" s="337" t="s">
        <v>475</v>
      </c>
      <c r="K466" s="337">
        <f>'5.陸上（壮年男子）'!F42</f>
        <v>0</v>
      </c>
      <c r="L466" s="337">
        <f>'5.陸上（壮年男子）'!G42</f>
        <v>0</v>
      </c>
      <c r="M466" s="337"/>
      <c r="N466" s="338">
        <f>'5.陸上（壮年男子）'!H42</f>
        <v>0</v>
      </c>
      <c r="O466" s="337" t="str">
        <f>'5.陸上（壮年男子）'!I42</f>
        <v/>
      </c>
      <c r="P466" s="337">
        <f>'5.陸上（壮年男子）'!J42</f>
        <v>0</v>
      </c>
      <c r="Q466" s="337"/>
      <c r="R466" s="337"/>
      <c r="S466" s="339"/>
    </row>
    <row r="467" spans="1:19" x14ac:dyDescent="0.15">
      <c r="A467" s="324">
        <f t="shared" si="8"/>
        <v>220335</v>
      </c>
      <c r="B467" s="325">
        <v>57</v>
      </c>
      <c r="C467" s="325">
        <v>1</v>
      </c>
      <c r="D467" s="325">
        <v>466</v>
      </c>
      <c r="E467" s="326">
        <v>22</v>
      </c>
      <c r="F467" s="327" t="str">
        <f>IF('0.役員名簿'!$B$7="","",VLOOKUP('0.役員名簿'!$B$7,'各番号（変更不可）'!$J$2:$K$41,2,FALSE))</f>
        <v/>
      </c>
      <c r="G467" s="327" t="s">
        <v>381</v>
      </c>
      <c r="H467" s="327">
        <v>35</v>
      </c>
      <c r="I467" s="328" t="s">
        <v>651</v>
      </c>
      <c r="J467" s="329" t="s">
        <v>476</v>
      </c>
      <c r="K467" s="329">
        <f>'5.陸上（壮年男子）'!F43</f>
        <v>0</v>
      </c>
      <c r="L467" s="329">
        <f>'5.陸上（壮年男子）'!G43</f>
        <v>0</v>
      </c>
      <c r="M467" s="329"/>
      <c r="N467" s="330">
        <f>'5.陸上（壮年男子）'!H43</f>
        <v>0</v>
      </c>
      <c r="O467" s="329" t="str">
        <f>'5.陸上（壮年男子）'!I43</f>
        <v/>
      </c>
      <c r="P467" s="329">
        <f>'5.陸上（壮年男子）'!J43</f>
        <v>0</v>
      </c>
      <c r="Q467" s="329"/>
      <c r="R467" s="329"/>
      <c r="S467" s="331"/>
    </row>
    <row r="468" spans="1:19" x14ac:dyDescent="0.15">
      <c r="A468" s="332">
        <f t="shared" si="8"/>
        <v>220336</v>
      </c>
      <c r="B468" s="333">
        <v>58</v>
      </c>
      <c r="C468" s="333">
        <v>1</v>
      </c>
      <c r="D468" s="333">
        <v>467</v>
      </c>
      <c r="E468" s="334">
        <v>22</v>
      </c>
      <c r="F468" s="335" t="str">
        <f>IF('0.役員名簿'!$B$7="","",VLOOKUP('0.役員名簿'!$B$7,'各番号（変更不可）'!$J$2:$K$41,2,FALSE))</f>
        <v/>
      </c>
      <c r="G468" s="335" t="s">
        <v>381</v>
      </c>
      <c r="H468" s="335">
        <v>36</v>
      </c>
      <c r="I468" s="336" t="s">
        <v>651</v>
      </c>
      <c r="J468" s="337" t="s">
        <v>476</v>
      </c>
      <c r="K468" s="337">
        <f>'5.陸上（壮年男子）'!F44</f>
        <v>0</v>
      </c>
      <c r="L468" s="337">
        <f>'5.陸上（壮年男子）'!G44</f>
        <v>0</v>
      </c>
      <c r="M468" s="337"/>
      <c r="N468" s="338">
        <f>'5.陸上（壮年男子）'!H44</f>
        <v>0</v>
      </c>
      <c r="O468" s="337" t="str">
        <f>'5.陸上（壮年男子）'!I44</f>
        <v/>
      </c>
      <c r="P468" s="337">
        <f>'5.陸上（壮年男子）'!J44</f>
        <v>0</v>
      </c>
      <c r="Q468" s="337"/>
      <c r="R468" s="337"/>
      <c r="S468" s="339"/>
    </row>
    <row r="469" spans="1:19" x14ac:dyDescent="0.15">
      <c r="A469" s="324">
        <f t="shared" si="8"/>
        <v>220337</v>
      </c>
      <c r="B469" s="325">
        <v>59</v>
      </c>
      <c r="C469" s="325">
        <v>1</v>
      </c>
      <c r="D469" s="325">
        <v>468</v>
      </c>
      <c r="E469" s="326">
        <v>22</v>
      </c>
      <c r="F469" s="327" t="str">
        <f>IF('0.役員名簿'!$B$7="","",VLOOKUP('0.役員名簿'!$B$7,'各番号（変更不可）'!$J$2:$K$41,2,FALSE))</f>
        <v/>
      </c>
      <c r="G469" s="327" t="s">
        <v>381</v>
      </c>
      <c r="H469" s="327">
        <v>37</v>
      </c>
      <c r="I469" s="328" t="s">
        <v>651</v>
      </c>
      <c r="J469" s="329" t="s">
        <v>477</v>
      </c>
      <c r="K469" s="329">
        <f>'5.陸上（壮年男子）'!F45</f>
        <v>0</v>
      </c>
      <c r="L469" s="329">
        <f>'5.陸上（壮年男子）'!G45</f>
        <v>0</v>
      </c>
      <c r="M469" s="329"/>
      <c r="N469" s="330">
        <f>'5.陸上（壮年男子）'!H45</f>
        <v>0</v>
      </c>
      <c r="O469" s="329" t="str">
        <f>'5.陸上（壮年男子）'!I45</f>
        <v/>
      </c>
      <c r="P469" s="329">
        <f>'5.陸上（壮年男子）'!J45</f>
        <v>0</v>
      </c>
      <c r="Q469" s="329"/>
      <c r="R469" s="329"/>
      <c r="S469" s="331"/>
    </row>
    <row r="470" spans="1:19" x14ac:dyDescent="0.15">
      <c r="A470" s="332">
        <f t="shared" si="8"/>
        <v>220338</v>
      </c>
      <c r="B470" s="333">
        <v>60</v>
      </c>
      <c r="C470" s="333">
        <v>1</v>
      </c>
      <c r="D470" s="333">
        <v>469</v>
      </c>
      <c r="E470" s="334">
        <v>22</v>
      </c>
      <c r="F470" s="335" t="str">
        <f>IF('0.役員名簿'!$B$7="","",VLOOKUP('0.役員名簿'!$B$7,'各番号（変更不可）'!$J$2:$K$41,2,FALSE))</f>
        <v/>
      </c>
      <c r="G470" s="335" t="s">
        <v>381</v>
      </c>
      <c r="H470" s="335">
        <v>38</v>
      </c>
      <c r="I470" s="336" t="s">
        <v>651</v>
      </c>
      <c r="J470" s="337" t="s">
        <v>477</v>
      </c>
      <c r="K470" s="337">
        <f>'5.陸上（壮年男子）'!F46</f>
        <v>0</v>
      </c>
      <c r="L470" s="337">
        <f>'5.陸上（壮年男子）'!G46</f>
        <v>0</v>
      </c>
      <c r="M470" s="337"/>
      <c r="N470" s="338">
        <f>'5.陸上（壮年男子）'!H46</f>
        <v>0</v>
      </c>
      <c r="O470" s="337" t="str">
        <f>'5.陸上（壮年男子）'!I46</f>
        <v/>
      </c>
      <c r="P470" s="337">
        <f>'5.陸上（壮年男子）'!J46</f>
        <v>0</v>
      </c>
      <c r="Q470" s="337"/>
      <c r="R470" s="337"/>
      <c r="S470" s="339"/>
    </row>
    <row r="471" spans="1:19" x14ac:dyDescent="0.15">
      <c r="A471" s="324">
        <f t="shared" si="8"/>
        <v>220339</v>
      </c>
      <c r="B471" s="325">
        <v>61</v>
      </c>
      <c r="C471" s="325">
        <v>1</v>
      </c>
      <c r="D471" s="325">
        <v>470</v>
      </c>
      <c r="E471" s="326">
        <v>22</v>
      </c>
      <c r="F471" s="327" t="str">
        <f>IF('0.役員名簿'!$B$7="","",VLOOKUP('0.役員名簿'!$B$7,'各番号（変更不可）'!$J$2:$K$41,2,FALSE))</f>
        <v/>
      </c>
      <c r="G471" s="327" t="s">
        <v>381</v>
      </c>
      <c r="H471" s="327">
        <v>39</v>
      </c>
      <c r="I471" s="328" t="s">
        <v>651</v>
      </c>
      <c r="J471" s="329" t="s">
        <v>478</v>
      </c>
      <c r="K471" s="329">
        <f>'5.陸上（壮年男子）'!F47</f>
        <v>0</v>
      </c>
      <c r="L471" s="329">
        <f>'5.陸上（壮年男子）'!G47</f>
        <v>0</v>
      </c>
      <c r="M471" s="329"/>
      <c r="N471" s="330">
        <f>'5.陸上（壮年男子）'!H47</f>
        <v>0</v>
      </c>
      <c r="O471" s="329" t="str">
        <f>'5.陸上（壮年男子）'!I47</f>
        <v/>
      </c>
      <c r="P471" s="329">
        <f>'5.陸上（壮年男子）'!J47</f>
        <v>0</v>
      </c>
      <c r="Q471" s="329"/>
      <c r="R471" s="329"/>
      <c r="S471" s="331"/>
    </row>
    <row r="472" spans="1:19" x14ac:dyDescent="0.15">
      <c r="A472" s="332">
        <f t="shared" si="8"/>
        <v>220340</v>
      </c>
      <c r="B472" s="333">
        <v>62</v>
      </c>
      <c r="C472" s="333">
        <v>1</v>
      </c>
      <c r="D472" s="333">
        <v>471</v>
      </c>
      <c r="E472" s="334">
        <v>22</v>
      </c>
      <c r="F472" s="335" t="str">
        <f>IF('0.役員名簿'!$B$7="","",VLOOKUP('0.役員名簿'!$B$7,'各番号（変更不可）'!$J$2:$K$41,2,FALSE))</f>
        <v/>
      </c>
      <c r="G472" s="335" t="s">
        <v>381</v>
      </c>
      <c r="H472" s="335">
        <v>40</v>
      </c>
      <c r="I472" s="336" t="s">
        <v>651</v>
      </c>
      <c r="J472" s="337" t="s">
        <v>478</v>
      </c>
      <c r="K472" s="337">
        <f>'5.陸上（壮年男子）'!F48</f>
        <v>0</v>
      </c>
      <c r="L472" s="337">
        <f>'5.陸上（壮年男子）'!G48</f>
        <v>0</v>
      </c>
      <c r="M472" s="337"/>
      <c r="N472" s="338">
        <f>'5.陸上（壮年男子）'!H48</f>
        <v>0</v>
      </c>
      <c r="O472" s="337" t="str">
        <f>'5.陸上（壮年男子）'!I48</f>
        <v/>
      </c>
      <c r="P472" s="337">
        <f>'5.陸上（壮年男子）'!J48</f>
        <v>0</v>
      </c>
      <c r="Q472" s="337"/>
      <c r="R472" s="337"/>
      <c r="S472" s="339"/>
    </row>
    <row r="473" spans="1:19" x14ac:dyDescent="0.15">
      <c r="A473" s="324">
        <f t="shared" si="8"/>
        <v>220401</v>
      </c>
      <c r="B473" s="325">
        <v>83</v>
      </c>
      <c r="C473" s="325">
        <v>2</v>
      </c>
      <c r="D473" s="325">
        <v>472</v>
      </c>
      <c r="E473" s="326">
        <v>22</v>
      </c>
      <c r="F473" s="327" t="str">
        <f>IF('0.役員名簿'!$B$7="","",VLOOKUP('0.役員名簿'!$B$7,'各番号（変更不可）'!$J$2:$K$41,2,FALSE))</f>
        <v/>
      </c>
      <c r="G473" s="327" t="s">
        <v>396</v>
      </c>
      <c r="H473" s="327" t="s">
        <v>378</v>
      </c>
      <c r="I473" s="328" t="s">
        <v>652</v>
      </c>
      <c r="J473" s="329" t="s">
        <v>347</v>
      </c>
      <c r="K473" s="329">
        <f>'6.陸上（壮年女子）'!F9</f>
        <v>0</v>
      </c>
      <c r="L473" s="329">
        <f>'6.陸上（壮年女子）'!G9</f>
        <v>0</v>
      </c>
      <c r="M473" s="329"/>
      <c r="N473" s="330">
        <f>'6.陸上（壮年女子）'!H9</f>
        <v>0</v>
      </c>
      <c r="O473" s="329" t="str">
        <f>'6.陸上（壮年女子）'!I9</f>
        <v/>
      </c>
      <c r="P473" s="329">
        <f>'6.陸上（壮年女子）'!J9</f>
        <v>0</v>
      </c>
      <c r="Q473" s="329"/>
      <c r="R473" s="329"/>
      <c r="S473" s="331"/>
    </row>
    <row r="474" spans="1:19" x14ac:dyDescent="0.15">
      <c r="A474" s="332">
        <f t="shared" si="8"/>
        <v>220402</v>
      </c>
      <c r="B474" s="333">
        <v>84</v>
      </c>
      <c r="C474" s="333">
        <v>2</v>
      </c>
      <c r="D474" s="333">
        <v>473</v>
      </c>
      <c r="E474" s="334">
        <v>22</v>
      </c>
      <c r="F474" s="335" t="str">
        <f>IF('0.役員名簿'!$B$7="","",VLOOKUP('0.役員名簿'!$B$7,'各番号（変更不可）'!$J$2:$K$41,2,FALSE))</f>
        <v/>
      </c>
      <c r="G474" s="335" t="s">
        <v>396</v>
      </c>
      <c r="H474" s="335" t="s">
        <v>380</v>
      </c>
      <c r="I474" s="336" t="s">
        <v>652</v>
      </c>
      <c r="J474" s="337" t="s">
        <v>347</v>
      </c>
      <c r="K474" s="337">
        <f>'6.陸上（壮年女子）'!F10</f>
        <v>0</v>
      </c>
      <c r="L474" s="337">
        <f>'6.陸上（壮年女子）'!G10</f>
        <v>0</v>
      </c>
      <c r="M474" s="337"/>
      <c r="N474" s="338">
        <f>'6.陸上（壮年女子）'!H10</f>
        <v>0</v>
      </c>
      <c r="O474" s="337" t="str">
        <f>'6.陸上（壮年女子）'!I10</f>
        <v/>
      </c>
      <c r="P474" s="337">
        <f>'6.陸上（壮年女子）'!J10</f>
        <v>0</v>
      </c>
      <c r="Q474" s="337"/>
      <c r="R474" s="337"/>
      <c r="S474" s="339"/>
    </row>
    <row r="475" spans="1:19" x14ac:dyDescent="0.15">
      <c r="A475" s="324">
        <f t="shared" si="8"/>
        <v>220403</v>
      </c>
      <c r="B475" s="325">
        <v>85</v>
      </c>
      <c r="C475" s="325">
        <v>2</v>
      </c>
      <c r="D475" s="325">
        <v>474</v>
      </c>
      <c r="E475" s="326">
        <v>22</v>
      </c>
      <c r="F475" s="327" t="str">
        <f>IF('0.役員名簿'!$B$7="","",VLOOKUP('0.役員名簿'!$B$7,'各番号（変更不可）'!$J$2:$K$41,2,FALSE))</f>
        <v/>
      </c>
      <c r="G475" s="327" t="s">
        <v>382</v>
      </c>
      <c r="H475" s="327" t="s">
        <v>381</v>
      </c>
      <c r="I475" s="328" t="s">
        <v>652</v>
      </c>
      <c r="J475" s="329" t="s">
        <v>348</v>
      </c>
      <c r="K475" s="329">
        <f>'6.陸上（壮年女子）'!F11</f>
        <v>0</v>
      </c>
      <c r="L475" s="329">
        <f>'6.陸上（壮年女子）'!G11</f>
        <v>0</v>
      </c>
      <c r="M475" s="329"/>
      <c r="N475" s="330">
        <f>'6.陸上（壮年女子）'!H11</f>
        <v>0</v>
      </c>
      <c r="O475" s="329" t="str">
        <f>'6.陸上（壮年女子）'!I11</f>
        <v/>
      </c>
      <c r="P475" s="329">
        <f>'6.陸上（壮年女子）'!J11</f>
        <v>0</v>
      </c>
      <c r="Q475" s="329"/>
      <c r="R475" s="329"/>
      <c r="S475" s="331"/>
    </row>
    <row r="476" spans="1:19" x14ac:dyDescent="0.15">
      <c r="A476" s="332">
        <f t="shared" si="8"/>
        <v>220404</v>
      </c>
      <c r="B476" s="333">
        <v>86</v>
      </c>
      <c r="C476" s="333">
        <v>2</v>
      </c>
      <c r="D476" s="333">
        <v>475</v>
      </c>
      <c r="E476" s="334">
        <v>22</v>
      </c>
      <c r="F476" s="335" t="str">
        <f>IF('0.役員名簿'!$B$7="","",VLOOKUP('0.役員名簿'!$B$7,'各番号（変更不可）'!$J$2:$K$41,2,FALSE))</f>
        <v/>
      </c>
      <c r="G476" s="335" t="s">
        <v>382</v>
      </c>
      <c r="H476" s="335" t="s">
        <v>382</v>
      </c>
      <c r="I476" s="336" t="s">
        <v>652</v>
      </c>
      <c r="J476" s="337" t="s">
        <v>348</v>
      </c>
      <c r="K476" s="337">
        <f>'6.陸上（壮年女子）'!F12</f>
        <v>0</v>
      </c>
      <c r="L476" s="337">
        <f>'6.陸上（壮年女子）'!G12</f>
        <v>0</v>
      </c>
      <c r="M476" s="337"/>
      <c r="N476" s="338">
        <f>'6.陸上（壮年女子）'!H12</f>
        <v>0</v>
      </c>
      <c r="O476" s="337" t="str">
        <f>'6.陸上（壮年女子）'!I12</f>
        <v/>
      </c>
      <c r="P476" s="337">
        <f>'6.陸上（壮年女子）'!J12</f>
        <v>0</v>
      </c>
      <c r="Q476" s="337"/>
      <c r="R476" s="337"/>
      <c r="S476" s="339"/>
    </row>
    <row r="477" spans="1:19" x14ac:dyDescent="0.15">
      <c r="A477" s="324">
        <f t="shared" si="8"/>
        <v>220405</v>
      </c>
      <c r="B477" s="325">
        <v>87</v>
      </c>
      <c r="C477" s="325">
        <v>2</v>
      </c>
      <c r="D477" s="325">
        <v>476</v>
      </c>
      <c r="E477" s="326">
        <v>22</v>
      </c>
      <c r="F477" s="327" t="str">
        <f>IF('0.役員名簿'!$B$7="","",VLOOKUP('0.役員名簿'!$B$7,'各番号（変更不可）'!$J$2:$K$41,2,FALSE))</f>
        <v/>
      </c>
      <c r="G477" s="327" t="s">
        <v>382</v>
      </c>
      <c r="H477" s="327" t="s">
        <v>383</v>
      </c>
      <c r="I477" s="328" t="s">
        <v>652</v>
      </c>
      <c r="J477" s="329" t="s">
        <v>349</v>
      </c>
      <c r="K477" s="329">
        <f>'6.陸上（壮年女子）'!F13</f>
        <v>0</v>
      </c>
      <c r="L477" s="329">
        <f>'6.陸上（壮年女子）'!G13</f>
        <v>0</v>
      </c>
      <c r="M477" s="329"/>
      <c r="N477" s="330">
        <f>'6.陸上（壮年女子）'!H13</f>
        <v>0</v>
      </c>
      <c r="O477" s="329" t="str">
        <f>'6.陸上（壮年女子）'!I13</f>
        <v/>
      </c>
      <c r="P477" s="329">
        <f>'6.陸上（壮年女子）'!J13</f>
        <v>0</v>
      </c>
      <c r="Q477" s="329"/>
      <c r="R477" s="329"/>
      <c r="S477" s="331"/>
    </row>
    <row r="478" spans="1:19" x14ac:dyDescent="0.15">
      <c r="A478" s="332">
        <f t="shared" si="8"/>
        <v>220406</v>
      </c>
      <c r="B478" s="333">
        <v>88</v>
      </c>
      <c r="C478" s="333">
        <v>2</v>
      </c>
      <c r="D478" s="333">
        <v>477</v>
      </c>
      <c r="E478" s="334">
        <v>22</v>
      </c>
      <c r="F478" s="335" t="str">
        <f>IF('0.役員名簿'!$B$7="","",VLOOKUP('0.役員名簿'!$B$7,'各番号（変更不可）'!$J$2:$K$41,2,FALSE))</f>
        <v/>
      </c>
      <c r="G478" s="335" t="s">
        <v>382</v>
      </c>
      <c r="H478" s="335" t="s">
        <v>384</v>
      </c>
      <c r="I478" s="336" t="s">
        <v>652</v>
      </c>
      <c r="J478" s="337" t="s">
        <v>349</v>
      </c>
      <c r="K478" s="337">
        <f>'6.陸上（壮年女子）'!F14</f>
        <v>0</v>
      </c>
      <c r="L478" s="337">
        <f>'6.陸上（壮年女子）'!G14</f>
        <v>0</v>
      </c>
      <c r="M478" s="337"/>
      <c r="N478" s="338">
        <f>'6.陸上（壮年女子）'!H14</f>
        <v>0</v>
      </c>
      <c r="O478" s="337" t="str">
        <f>'6.陸上（壮年女子）'!I14</f>
        <v/>
      </c>
      <c r="P478" s="337">
        <f>'6.陸上（壮年女子）'!J14</f>
        <v>0</v>
      </c>
      <c r="Q478" s="337"/>
      <c r="R478" s="337"/>
      <c r="S478" s="339"/>
    </row>
    <row r="479" spans="1:19" x14ac:dyDescent="0.15">
      <c r="A479" s="324">
        <f t="shared" si="8"/>
        <v>220407</v>
      </c>
      <c r="B479" s="325">
        <v>89</v>
      </c>
      <c r="C479" s="325">
        <v>2</v>
      </c>
      <c r="D479" s="325">
        <v>478</v>
      </c>
      <c r="E479" s="326">
        <v>22</v>
      </c>
      <c r="F479" s="327" t="str">
        <f>IF('0.役員名簿'!$B$7="","",VLOOKUP('0.役員名簿'!$B$7,'各番号（変更不可）'!$J$2:$K$41,2,FALSE))</f>
        <v/>
      </c>
      <c r="G479" s="327" t="s">
        <v>382</v>
      </c>
      <c r="H479" s="327" t="s">
        <v>385</v>
      </c>
      <c r="I479" s="328" t="s">
        <v>652</v>
      </c>
      <c r="J479" s="329" t="s">
        <v>350</v>
      </c>
      <c r="K479" s="329">
        <f>'6.陸上（壮年女子）'!F15</f>
        <v>0</v>
      </c>
      <c r="L479" s="329">
        <f>'6.陸上（壮年女子）'!G15</f>
        <v>0</v>
      </c>
      <c r="M479" s="329"/>
      <c r="N479" s="330">
        <f>'6.陸上（壮年女子）'!H15</f>
        <v>0</v>
      </c>
      <c r="O479" s="329" t="str">
        <f>'6.陸上（壮年女子）'!I15</f>
        <v/>
      </c>
      <c r="P479" s="329">
        <f>'6.陸上（壮年女子）'!J15</f>
        <v>0</v>
      </c>
      <c r="Q479" s="329"/>
      <c r="R479" s="329"/>
      <c r="S479" s="331"/>
    </row>
    <row r="480" spans="1:19" x14ac:dyDescent="0.15">
      <c r="A480" s="332">
        <f t="shared" si="8"/>
        <v>220408</v>
      </c>
      <c r="B480" s="333">
        <v>90</v>
      </c>
      <c r="C480" s="333">
        <v>2</v>
      </c>
      <c r="D480" s="333">
        <v>479</v>
      </c>
      <c r="E480" s="334">
        <v>22</v>
      </c>
      <c r="F480" s="335" t="str">
        <f>IF('0.役員名簿'!$B$7="","",VLOOKUP('0.役員名簿'!$B$7,'各番号（変更不可）'!$J$2:$K$41,2,FALSE))</f>
        <v/>
      </c>
      <c r="G480" s="335" t="s">
        <v>382</v>
      </c>
      <c r="H480" s="335" t="s">
        <v>386</v>
      </c>
      <c r="I480" s="336" t="s">
        <v>652</v>
      </c>
      <c r="J480" s="337" t="s">
        <v>350</v>
      </c>
      <c r="K480" s="337">
        <f>'6.陸上（壮年女子）'!F16</f>
        <v>0</v>
      </c>
      <c r="L480" s="337">
        <f>'6.陸上（壮年女子）'!G16</f>
        <v>0</v>
      </c>
      <c r="M480" s="337"/>
      <c r="N480" s="338">
        <f>'6.陸上（壮年女子）'!H16</f>
        <v>0</v>
      </c>
      <c r="O480" s="337" t="str">
        <f>'6.陸上（壮年女子）'!I16</f>
        <v/>
      </c>
      <c r="P480" s="337">
        <f>'6.陸上（壮年女子）'!J16</f>
        <v>0</v>
      </c>
      <c r="Q480" s="337"/>
      <c r="R480" s="337"/>
      <c r="S480" s="339"/>
    </row>
    <row r="481" spans="1:19" x14ac:dyDescent="0.15">
      <c r="A481" s="324">
        <f t="shared" si="8"/>
        <v>220409</v>
      </c>
      <c r="B481" s="325">
        <v>91</v>
      </c>
      <c r="C481" s="325">
        <v>2</v>
      </c>
      <c r="D481" s="325">
        <v>480</v>
      </c>
      <c r="E481" s="326">
        <v>22</v>
      </c>
      <c r="F481" s="327" t="str">
        <f>IF('0.役員名簿'!$B$7="","",VLOOKUP('0.役員名簿'!$B$7,'各番号（変更不可）'!$J$2:$K$41,2,FALSE))</f>
        <v/>
      </c>
      <c r="G481" s="327" t="s">
        <v>382</v>
      </c>
      <c r="H481" s="327" t="s">
        <v>387</v>
      </c>
      <c r="I481" s="328" t="s">
        <v>652</v>
      </c>
      <c r="J481" s="329" t="s">
        <v>351</v>
      </c>
      <c r="K481" s="329">
        <f>'6.陸上（壮年女子）'!F17</f>
        <v>0</v>
      </c>
      <c r="L481" s="329">
        <f>'6.陸上（壮年女子）'!G17</f>
        <v>0</v>
      </c>
      <c r="M481" s="329"/>
      <c r="N481" s="330">
        <f>'6.陸上（壮年女子）'!H17</f>
        <v>0</v>
      </c>
      <c r="O481" s="329" t="str">
        <f>'6.陸上（壮年女子）'!I17</f>
        <v/>
      </c>
      <c r="P481" s="329">
        <f>'6.陸上（壮年女子）'!J17</f>
        <v>0</v>
      </c>
      <c r="Q481" s="329"/>
      <c r="R481" s="329"/>
      <c r="S481" s="331"/>
    </row>
    <row r="482" spans="1:19" x14ac:dyDescent="0.15">
      <c r="A482" s="332">
        <f t="shared" si="8"/>
        <v>220410</v>
      </c>
      <c r="B482" s="333">
        <v>92</v>
      </c>
      <c r="C482" s="333">
        <v>2</v>
      </c>
      <c r="D482" s="333">
        <v>481</v>
      </c>
      <c r="E482" s="334">
        <v>22</v>
      </c>
      <c r="F482" s="335" t="str">
        <f>IF('0.役員名簿'!$B$7="","",VLOOKUP('0.役員名簿'!$B$7,'各番号（変更不可）'!$J$2:$K$41,2,FALSE))</f>
        <v/>
      </c>
      <c r="G482" s="335" t="s">
        <v>382</v>
      </c>
      <c r="H482" s="335">
        <v>10</v>
      </c>
      <c r="I482" s="336" t="s">
        <v>652</v>
      </c>
      <c r="J482" s="337" t="s">
        <v>351</v>
      </c>
      <c r="K482" s="337">
        <f>'6.陸上（壮年女子）'!F18</f>
        <v>0</v>
      </c>
      <c r="L482" s="337">
        <f>'6.陸上（壮年女子）'!G18</f>
        <v>0</v>
      </c>
      <c r="M482" s="337"/>
      <c r="N482" s="338">
        <f>'6.陸上（壮年女子）'!H18</f>
        <v>0</v>
      </c>
      <c r="O482" s="337" t="str">
        <f>'6.陸上（壮年女子）'!I18</f>
        <v/>
      </c>
      <c r="P482" s="337">
        <f>'6.陸上（壮年女子）'!J18</f>
        <v>0</v>
      </c>
      <c r="Q482" s="337"/>
      <c r="R482" s="337"/>
      <c r="S482" s="339"/>
    </row>
    <row r="483" spans="1:19" x14ac:dyDescent="0.15">
      <c r="A483" s="324">
        <f t="shared" si="8"/>
        <v>220411</v>
      </c>
      <c r="B483" s="325">
        <v>93</v>
      </c>
      <c r="C483" s="325">
        <v>2</v>
      </c>
      <c r="D483" s="325">
        <v>482</v>
      </c>
      <c r="E483" s="326">
        <v>22</v>
      </c>
      <c r="F483" s="327" t="str">
        <f>IF('0.役員名簿'!$B$7="","",VLOOKUP('0.役員名簿'!$B$7,'各番号（変更不可）'!$J$2:$K$41,2,FALSE))</f>
        <v/>
      </c>
      <c r="G483" s="327" t="s">
        <v>382</v>
      </c>
      <c r="H483" s="327">
        <v>11</v>
      </c>
      <c r="I483" s="328" t="s">
        <v>652</v>
      </c>
      <c r="J483" s="329" t="s">
        <v>514</v>
      </c>
      <c r="K483" s="329">
        <f>'6.陸上（壮年女子）'!F19</f>
        <v>0</v>
      </c>
      <c r="L483" s="329">
        <f>'6.陸上（壮年女子）'!G19</f>
        <v>0</v>
      </c>
      <c r="M483" s="329"/>
      <c r="N483" s="330">
        <f>'6.陸上（壮年女子）'!H19</f>
        <v>0</v>
      </c>
      <c r="O483" s="329" t="str">
        <f>'6.陸上（壮年女子）'!I19</f>
        <v/>
      </c>
      <c r="P483" s="329">
        <f>'6.陸上（壮年女子）'!J19</f>
        <v>0</v>
      </c>
      <c r="Q483" s="329"/>
      <c r="R483" s="329"/>
      <c r="S483" s="331"/>
    </row>
    <row r="484" spans="1:19" x14ac:dyDescent="0.15">
      <c r="A484" s="332">
        <f t="shared" si="8"/>
        <v>220412</v>
      </c>
      <c r="B484" s="333">
        <v>94</v>
      </c>
      <c r="C484" s="333">
        <v>2</v>
      </c>
      <c r="D484" s="333">
        <v>483</v>
      </c>
      <c r="E484" s="334">
        <v>22</v>
      </c>
      <c r="F484" s="335" t="str">
        <f>IF('0.役員名簿'!$B$7="","",VLOOKUP('0.役員名簿'!$B$7,'各番号（変更不可）'!$J$2:$K$41,2,FALSE))</f>
        <v/>
      </c>
      <c r="G484" s="335" t="s">
        <v>382</v>
      </c>
      <c r="H484" s="335">
        <v>12</v>
      </c>
      <c r="I484" s="336" t="s">
        <v>652</v>
      </c>
      <c r="J484" s="337" t="s">
        <v>514</v>
      </c>
      <c r="K484" s="337">
        <f>'6.陸上（壮年女子）'!F20</f>
        <v>0</v>
      </c>
      <c r="L484" s="337">
        <f>'6.陸上（壮年女子）'!G20</f>
        <v>0</v>
      </c>
      <c r="M484" s="337"/>
      <c r="N484" s="338">
        <f>'6.陸上（壮年女子）'!H20</f>
        <v>0</v>
      </c>
      <c r="O484" s="337" t="str">
        <f>'6.陸上（壮年女子）'!I20</f>
        <v/>
      </c>
      <c r="P484" s="337">
        <f>'6.陸上（壮年女子）'!J20</f>
        <v>0</v>
      </c>
      <c r="Q484" s="337"/>
      <c r="R484" s="337"/>
      <c r="S484" s="339"/>
    </row>
    <row r="485" spans="1:19" x14ac:dyDescent="0.15">
      <c r="A485" s="324">
        <f t="shared" si="8"/>
        <v>220413</v>
      </c>
      <c r="B485" s="325">
        <v>95</v>
      </c>
      <c r="C485" s="325">
        <v>2</v>
      </c>
      <c r="D485" s="325">
        <v>484</v>
      </c>
      <c r="E485" s="326">
        <v>22</v>
      </c>
      <c r="F485" s="327" t="str">
        <f>IF('0.役員名簿'!$B$7="","",VLOOKUP('0.役員名簿'!$B$7,'各番号（変更不可）'!$J$2:$K$41,2,FALSE))</f>
        <v/>
      </c>
      <c r="G485" s="327" t="s">
        <v>382</v>
      </c>
      <c r="H485" s="327">
        <v>13</v>
      </c>
      <c r="I485" s="328" t="s">
        <v>652</v>
      </c>
      <c r="J485" s="329" t="s">
        <v>352</v>
      </c>
      <c r="K485" s="329">
        <f>'6.陸上（壮年女子）'!F21</f>
        <v>0</v>
      </c>
      <c r="L485" s="329">
        <f>'6.陸上（壮年女子）'!G21</f>
        <v>0</v>
      </c>
      <c r="M485" s="329"/>
      <c r="N485" s="330">
        <f>'6.陸上（壮年女子）'!H21</f>
        <v>0</v>
      </c>
      <c r="O485" s="329" t="str">
        <f>'6.陸上（壮年女子）'!I21</f>
        <v/>
      </c>
      <c r="P485" s="329">
        <f>'6.陸上（壮年女子）'!J21</f>
        <v>0</v>
      </c>
      <c r="Q485" s="329"/>
      <c r="R485" s="329"/>
      <c r="S485" s="331"/>
    </row>
    <row r="486" spans="1:19" x14ac:dyDescent="0.15">
      <c r="A486" s="332">
        <f t="shared" si="8"/>
        <v>220414</v>
      </c>
      <c r="B486" s="333">
        <v>96</v>
      </c>
      <c r="C486" s="333">
        <v>2</v>
      </c>
      <c r="D486" s="333">
        <v>485</v>
      </c>
      <c r="E486" s="334">
        <v>22</v>
      </c>
      <c r="F486" s="335" t="str">
        <f>IF('0.役員名簿'!$B$7="","",VLOOKUP('0.役員名簿'!$B$7,'各番号（変更不可）'!$J$2:$K$41,2,FALSE))</f>
        <v/>
      </c>
      <c r="G486" s="335" t="s">
        <v>382</v>
      </c>
      <c r="H486" s="335">
        <v>14</v>
      </c>
      <c r="I486" s="336" t="s">
        <v>652</v>
      </c>
      <c r="J486" s="337" t="s">
        <v>352</v>
      </c>
      <c r="K486" s="337">
        <f>'6.陸上（壮年女子）'!F22</f>
        <v>0</v>
      </c>
      <c r="L486" s="337">
        <f>'6.陸上（壮年女子）'!G22</f>
        <v>0</v>
      </c>
      <c r="M486" s="337"/>
      <c r="N486" s="338">
        <f>'6.陸上（壮年女子）'!H22</f>
        <v>0</v>
      </c>
      <c r="O486" s="337" t="str">
        <f>'6.陸上（壮年女子）'!I22</f>
        <v/>
      </c>
      <c r="P486" s="337">
        <f>'6.陸上（壮年女子）'!J22</f>
        <v>0</v>
      </c>
      <c r="Q486" s="337"/>
      <c r="R486" s="337"/>
      <c r="S486" s="339"/>
    </row>
    <row r="487" spans="1:19" x14ac:dyDescent="0.15">
      <c r="A487" s="324">
        <f t="shared" si="8"/>
        <v>220415</v>
      </c>
      <c r="B487" s="325">
        <v>97</v>
      </c>
      <c r="C487" s="325">
        <v>2</v>
      </c>
      <c r="D487" s="325">
        <v>486</v>
      </c>
      <c r="E487" s="326">
        <v>22</v>
      </c>
      <c r="F487" s="327" t="str">
        <f>IF('0.役員名簿'!$B$7="","",VLOOKUP('0.役員名簿'!$B$7,'各番号（変更不可）'!$J$2:$K$41,2,FALSE))</f>
        <v/>
      </c>
      <c r="G487" s="327" t="s">
        <v>382</v>
      </c>
      <c r="H487" s="327">
        <v>15</v>
      </c>
      <c r="I487" s="328" t="s">
        <v>652</v>
      </c>
      <c r="J487" s="329" t="s">
        <v>353</v>
      </c>
      <c r="K487" s="329">
        <f>'6.陸上（壮年女子）'!F23</f>
        <v>0</v>
      </c>
      <c r="L487" s="329">
        <f>'6.陸上（壮年女子）'!G23</f>
        <v>0</v>
      </c>
      <c r="M487" s="329"/>
      <c r="N487" s="330">
        <f>'6.陸上（壮年女子）'!H23</f>
        <v>0</v>
      </c>
      <c r="O487" s="329" t="str">
        <f>'6.陸上（壮年女子）'!I23</f>
        <v/>
      </c>
      <c r="P487" s="329">
        <f>'6.陸上（壮年女子）'!J23</f>
        <v>0</v>
      </c>
      <c r="Q487" s="329"/>
      <c r="R487" s="329"/>
      <c r="S487" s="331"/>
    </row>
    <row r="488" spans="1:19" x14ac:dyDescent="0.15">
      <c r="A488" s="332">
        <f t="shared" si="8"/>
        <v>220416</v>
      </c>
      <c r="B488" s="333">
        <v>98</v>
      </c>
      <c r="C488" s="333">
        <v>2</v>
      </c>
      <c r="D488" s="333">
        <v>487</v>
      </c>
      <c r="E488" s="334">
        <v>22</v>
      </c>
      <c r="F488" s="335" t="str">
        <f>IF('0.役員名簿'!$B$7="","",VLOOKUP('0.役員名簿'!$B$7,'各番号（変更不可）'!$J$2:$K$41,2,FALSE))</f>
        <v/>
      </c>
      <c r="G488" s="335" t="s">
        <v>382</v>
      </c>
      <c r="H488" s="335">
        <v>16</v>
      </c>
      <c r="I488" s="336" t="s">
        <v>652</v>
      </c>
      <c r="J488" s="337" t="s">
        <v>353</v>
      </c>
      <c r="K488" s="337">
        <f>'6.陸上（壮年女子）'!F24</f>
        <v>0</v>
      </c>
      <c r="L488" s="337">
        <f>'6.陸上（壮年女子）'!G24</f>
        <v>0</v>
      </c>
      <c r="M488" s="337"/>
      <c r="N488" s="338">
        <f>'6.陸上（壮年女子）'!H24</f>
        <v>0</v>
      </c>
      <c r="O488" s="337" t="str">
        <f>'6.陸上（壮年女子）'!I24</f>
        <v/>
      </c>
      <c r="P488" s="337">
        <f>'6.陸上（壮年女子）'!J24</f>
        <v>0</v>
      </c>
      <c r="Q488" s="337"/>
      <c r="R488" s="337"/>
      <c r="S488" s="339"/>
    </row>
    <row r="489" spans="1:19" x14ac:dyDescent="0.15">
      <c r="A489" s="324">
        <f t="shared" si="8"/>
        <v>220417</v>
      </c>
      <c r="B489" s="325">
        <v>99</v>
      </c>
      <c r="C489" s="325">
        <v>2</v>
      </c>
      <c r="D489" s="325">
        <v>488</v>
      </c>
      <c r="E489" s="326">
        <v>22</v>
      </c>
      <c r="F489" s="327" t="str">
        <f>IF('0.役員名簿'!$B$7="","",VLOOKUP('0.役員名簿'!$B$7,'各番号（変更不可）'!$J$2:$K$41,2,FALSE))</f>
        <v/>
      </c>
      <c r="G489" s="327" t="s">
        <v>382</v>
      </c>
      <c r="H489" s="327">
        <v>17</v>
      </c>
      <c r="I489" s="328" t="s">
        <v>652</v>
      </c>
      <c r="J489" s="329" t="s">
        <v>354</v>
      </c>
      <c r="K489" s="329">
        <f>'6.陸上（壮年女子）'!F25</f>
        <v>0</v>
      </c>
      <c r="L489" s="329">
        <f>'6.陸上（壮年女子）'!G25</f>
        <v>0</v>
      </c>
      <c r="M489" s="329"/>
      <c r="N489" s="330">
        <f>'6.陸上（壮年女子）'!H25</f>
        <v>0</v>
      </c>
      <c r="O489" s="329" t="str">
        <f>'6.陸上（壮年女子）'!I25</f>
        <v/>
      </c>
      <c r="P489" s="329">
        <f>'6.陸上（壮年女子）'!J25</f>
        <v>0</v>
      </c>
      <c r="Q489" s="329"/>
      <c r="R489" s="329"/>
      <c r="S489" s="331"/>
    </row>
    <row r="490" spans="1:19" x14ac:dyDescent="0.15">
      <c r="A490" s="332">
        <f t="shared" si="8"/>
        <v>220418</v>
      </c>
      <c r="B490" s="333">
        <v>100</v>
      </c>
      <c r="C490" s="333">
        <v>2</v>
      </c>
      <c r="D490" s="333">
        <v>489</v>
      </c>
      <c r="E490" s="334">
        <v>22</v>
      </c>
      <c r="F490" s="335" t="str">
        <f>IF('0.役員名簿'!$B$7="","",VLOOKUP('0.役員名簿'!$B$7,'各番号（変更不可）'!$J$2:$K$41,2,FALSE))</f>
        <v/>
      </c>
      <c r="G490" s="335" t="s">
        <v>382</v>
      </c>
      <c r="H490" s="335">
        <v>18</v>
      </c>
      <c r="I490" s="336" t="s">
        <v>652</v>
      </c>
      <c r="J490" s="337" t="s">
        <v>354</v>
      </c>
      <c r="K490" s="337">
        <f>'6.陸上（壮年女子）'!F26</f>
        <v>0</v>
      </c>
      <c r="L490" s="337">
        <f>'6.陸上（壮年女子）'!G26</f>
        <v>0</v>
      </c>
      <c r="M490" s="337"/>
      <c r="N490" s="338">
        <f>'6.陸上（壮年女子）'!H26</f>
        <v>0</v>
      </c>
      <c r="O490" s="337" t="str">
        <f>'6.陸上（壮年女子）'!I26</f>
        <v/>
      </c>
      <c r="P490" s="337">
        <f>'6.陸上（壮年女子）'!J26</f>
        <v>0</v>
      </c>
      <c r="Q490" s="337"/>
      <c r="R490" s="337"/>
      <c r="S490" s="339"/>
    </row>
    <row r="491" spans="1:19" x14ac:dyDescent="0.15">
      <c r="A491" s="324">
        <f t="shared" si="8"/>
        <v>220419</v>
      </c>
      <c r="B491" s="325">
        <v>101</v>
      </c>
      <c r="C491" s="325">
        <v>2</v>
      </c>
      <c r="D491" s="325">
        <v>490</v>
      </c>
      <c r="E491" s="326">
        <v>22</v>
      </c>
      <c r="F491" s="327" t="str">
        <f>IF('0.役員名簿'!$B$7="","",VLOOKUP('0.役員名簿'!$B$7,'各番号（変更不可）'!$J$2:$K$41,2,FALSE))</f>
        <v/>
      </c>
      <c r="G491" s="327" t="s">
        <v>382</v>
      </c>
      <c r="H491" s="327">
        <v>19</v>
      </c>
      <c r="I491" s="328" t="s">
        <v>652</v>
      </c>
      <c r="J491" s="329" t="s">
        <v>355</v>
      </c>
      <c r="K491" s="329">
        <f>'6.陸上（壮年女子）'!F27</f>
        <v>0</v>
      </c>
      <c r="L491" s="329">
        <f>'6.陸上（壮年女子）'!G27</f>
        <v>0</v>
      </c>
      <c r="M491" s="329"/>
      <c r="N491" s="330">
        <f>'6.陸上（壮年女子）'!H27</f>
        <v>0</v>
      </c>
      <c r="O491" s="329" t="str">
        <f>'6.陸上（壮年女子）'!I27</f>
        <v/>
      </c>
      <c r="P491" s="329">
        <f>'6.陸上（壮年女子）'!J27</f>
        <v>0</v>
      </c>
      <c r="Q491" s="329"/>
      <c r="R491" s="329"/>
      <c r="S491" s="331"/>
    </row>
    <row r="492" spans="1:19" x14ac:dyDescent="0.15">
      <c r="A492" s="332">
        <f t="shared" si="8"/>
        <v>220420</v>
      </c>
      <c r="B492" s="333">
        <v>102</v>
      </c>
      <c r="C492" s="333">
        <v>2</v>
      </c>
      <c r="D492" s="333">
        <v>491</v>
      </c>
      <c r="E492" s="334">
        <v>22</v>
      </c>
      <c r="F492" s="335" t="str">
        <f>IF('0.役員名簿'!$B$7="","",VLOOKUP('0.役員名簿'!$B$7,'各番号（変更不可）'!$J$2:$K$41,2,FALSE))</f>
        <v/>
      </c>
      <c r="G492" s="335" t="s">
        <v>382</v>
      </c>
      <c r="H492" s="335">
        <v>20</v>
      </c>
      <c r="I492" s="336" t="s">
        <v>652</v>
      </c>
      <c r="J492" s="337" t="s">
        <v>355</v>
      </c>
      <c r="K492" s="337">
        <f>'6.陸上（壮年女子）'!F28</f>
        <v>0</v>
      </c>
      <c r="L492" s="337">
        <f>'6.陸上（壮年女子）'!G28</f>
        <v>0</v>
      </c>
      <c r="M492" s="337"/>
      <c r="N492" s="338">
        <f>'6.陸上（壮年女子）'!H28</f>
        <v>0</v>
      </c>
      <c r="O492" s="337" t="str">
        <f>'6.陸上（壮年女子）'!I28</f>
        <v/>
      </c>
      <c r="P492" s="337">
        <f>'6.陸上（壮年女子）'!J28</f>
        <v>0</v>
      </c>
      <c r="Q492" s="337"/>
      <c r="R492" s="337"/>
      <c r="S492" s="339"/>
    </row>
    <row r="493" spans="1:19" x14ac:dyDescent="0.15">
      <c r="A493" s="324">
        <f t="shared" si="8"/>
        <v>220421</v>
      </c>
      <c r="B493" s="325">
        <v>103</v>
      </c>
      <c r="C493" s="325">
        <v>2</v>
      </c>
      <c r="D493" s="325">
        <v>492</v>
      </c>
      <c r="E493" s="326">
        <v>22</v>
      </c>
      <c r="F493" s="327" t="str">
        <f>IF('0.役員名簿'!$B$7="","",VLOOKUP('0.役員名簿'!$B$7,'各番号（変更不可）'!$J$2:$K$41,2,FALSE))</f>
        <v/>
      </c>
      <c r="G493" s="327" t="s">
        <v>382</v>
      </c>
      <c r="H493" s="327">
        <v>21</v>
      </c>
      <c r="I493" s="328" t="s">
        <v>652</v>
      </c>
      <c r="J493" s="329" t="s">
        <v>357</v>
      </c>
      <c r="K493" s="329">
        <f>'6.陸上（壮年女子）'!F29</f>
        <v>0</v>
      </c>
      <c r="L493" s="329">
        <f>'6.陸上（壮年女子）'!G29</f>
        <v>0</v>
      </c>
      <c r="M493" s="329"/>
      <c r="N493" s="330">
        <f>'6.陸上（壮年女子）'!H29</f>
        <v>0</v>
      </c>
      <c r="O493" s="329" t="str">
        <f>'6.陸上（壮年女子）'!I29</f>
        <v/>
      </c>
      <c r="P493" s="329">
        <f>'6.陸上（壮年女子）'!J29</f>
        <v>0</v>
      </c>
      <c r="Q493" s="329"/>
      <c r="R493" s="329"/>
      <c r="S493" s="331"/>
    </row>
    <row r="494" spans="1:19" x14ac:dyDescent="0.15">
      <c r="A494" s="332">
        <f t="shared" si="8"/>
        <v>220422</v>
      </c>
      <c r="B494" s="333">
        <v>104</v>
      </c>
      <c r="C494" s="333">
        <v>2</v>
      </c>
      <c r="D494" s="333">
        <v>493</v>
      </c>
      <c r="E494" s="334">
        <v>22</v>
      </c>
      <c r="F494" s="335" t="str">
        <f>IF('0.役員名簿'!$B$7="","",VLOOKUP('0.役員名簿'!$B$7,'各番号（変更不可）'!$J$2:$K$41,2,FALSE))</f>
        <v/>
      </c>
      <c r="G494" s="335" t="s">
        <v>382</v>
      </c>
      <c r="H494" s="335">
        <v>22</v>
      </c>
      <c r="I494" s="336" t="s">
        <v>652</v>
      </c>
      <c r="J494" s="337" t="s">
        <v>357</v>
      </c>
      <c r="K494" s="337">
        <f>'6.陸上（壮年女子）'!F30</f>
        <v>0</v>
      </c>
      <c r="L494" s="337">
        <f>'6.陸上（壮年女子）'!G30</f>
        <v>0</v>
      </c>
      <c r="M494" s="337"/>
      <c r="N494" s="338">
        <f>'6.陸上（壮年女子）'!H30</f>
        <v>0</v>
      </c>
      <c r="O494" s="337" t="str">
        <f>'6.陸上（壮年女子）'!I30</f>
        <v/>
      </c>
      <c r="P494" s="337">
        <f>'6.陸上（壮年女子）'!J30</f>
        <v>0</v>
      </c>
      <c r="Q494" s="337"/>
      <c r="R494" s="337"/>
      <c r="S494" s="339"/>
    </row>
    <row r="495" spans="1:19" x14ac:dyDescent="0.15">
      <c r="A495" s="324">
        <f t="shared" si="8"/>
        <v>220423</v>
      </c>
      <c r="B495" s="325">
        <v>105</v>
      </c>
      <c r="C495" s="325">
        <v>2</v>
      </c>
      <c r="D495" s="325">
        <v>494</v>
      </c>
      <c r="E495" s="326">
        <v>22</v>
      </c>
      <c r="F495" s="327" t="str">
        <f>IF('0.役員名簿'!$B$7="","",VLOOKUP('0.役員名簿'!$B$7,'各番号（変更不可）'!$J$2:$K$41,2,FALSE))</f>
        <v/>
      </c>
      <c r="G495" s="327" t="s">
        <v>382</v>
      </c>
      <c r="H495" s="327">
        <v>23</v>
      </c>
      <c r="I495" s="328" t="s">
        <v>652</v>
      </c>
      <c r="J495" s="329" t="s">
        <v>358</v>
      </c>
      <c r="K495" s="329">
        <f>'6.陸上（壮年女子）'!F31</f>
        <v>0</v>
      </c>
      <c r="L495" s="329">
        <f>'6.陸上（壮年女子）'!G31</f>
        <v>0</v>
      </c>
      <c r="M495" s="329"/>
      <c r="N495" s="330">
        <f>'6.陸上（壮年女子）'!H31</f>
        <v>0</v>
      </c>
      <c r="O495" s="329" t="str">
        <f>'6.陸上（壮年女子）'!I31</f>
        <v/>
      </c>
      <c r="P495" s="329">
        <f>'6.陸上（壮年女子）'!J31</f>
        <v>0</v>
      </c>
      <c r="Q495" s="329"/>
      <c r="R495" s="329"/>
      <c r="S495" s="331"/>
    </row>
    <row r="496" spans="1:19" x14ac:dyDescent="0.15">
      <c r="A496" s="332">
        <f t="shared" si="8"/>
        <v>220424</v>
      </c>
      <c r="B496" s="333">
        <v>106</v>
      </c>
      <c r="C496" s="333">
        <v>2</v>
      </c>
      <c r="D496" s="333">
        <v>495</v>
      </c>
      <c r="E496" s="334">
        <v>22</v>
      </c>
      <c r="F496" s="335" t="str">
        <f>IF('0.役員名簿'!$B$7="","",VLOOKUP('0.役員名簿'!$B$7,'各番号（変更不可）'!$J$2:$K$41,2,FALSE))</f>
        <v/>
      </c>
      <c r="G496" s="335" t="s">
        <v>382</v>
      </c>
      <c r="H496" s="335">
        <v>24</v>
      </c>
      <c r="I496" s="336" t="s">
        <v>652</v>
      </c>
      <c r="J496" s="337" t="s">
        <v>358</v>
      </c>
      <c r="K496" s="337">
        <f>'6.陸上（壮年女子）'!F32</f>
        <v>0</v>
      </c>
      <c r="L496" s="337">
        <f>'6.陸上（壮年女子）'!G32</f>
        <v>0</v>
      </c>
      <c r="M496" s="337"/>
      <c r="N496" s="338">
        <f>'6.陸上（壮年女子）'!H32</f>
        <v>0</v>
      </c>
      <c r="O496" s="337" t="str">
        <f>'6.陸上（壮年女子）'!I32</f>
        <v/>
      </c>
      <c r="P496" s="337">
        <f>'6.陸上（壮年女子）'!J32</f>
        <v>0</v>
      </c>
      <c r="Q496" s="337"/>
      <c r="R496" s="337"/>
      <c r="S496" s="339"/>
    </row>
    <row r="497" spans="1:19" x14ac:dyDescent="0.15">
      <c r="A497" s="324">
        <f t="shared" si="8"/>
        <v>220425</v>
      </c>
      <c r="B497" s="325">
        <v>107</v>
      </c>
      <c r="C497" s="325">
        <v>2</v>
      </c>
      <c r="D497" s="325">
        <v>496</v>
      </c>
      <c r="E497" s="326">
        <v>22</v>
      </c>
      <c r="F497" s="327" t="str">
        <f>IF('0.役員名簿'!$B$7="","",VLOOKUP('0.役員名簿'!$B$7,'各番号（変更不可）'!$J$2:$K$41,2,FALSE))</f>
        <v/>
      </c>
      <c r="G497" s="327" t="s">
        <v>382</v>
      </c>
      <c r="H497" s="327">
        <v>25</v>
      </c>
      <c r="I497" s="328" t="s">
        <v>652</v>
      </c>
      <c r="J497" s="329" t="s">
        <v>359</v>
      </c>
      <c r="K497" s="329">
        <f>'6.陸上（壮年女子）'!F33</f>
        <v>0</v>
      </c>
      <c r="L497" s="329">
        <f>'6.陸上（壮年女子）'!G33</f>
        <v>0</v>
      </c>
      <c r="M497" s="329"/>
      <c r="N497" s="330">
        <f>'6.陸上（壮年女子）'!H33</f>
        <v>0</v>
      </c>
      <c r="O497" s="329" t="str">
        <f>'6.陸上（壮年女子）'!I33</f>
        <v/>
      </c>
      <c r="P497" s="329">
        <f>'6.陸上（壮年女子）'!J33</f>
        <v>0</v>
      </c>
      <c r="Q497" s="329"/>
      <c r="R497" s="329"/>
      <c r="S497" s="331"/>
    </row>
    <row r="498" spans="1:19" x14ac:dyDescent="0.15">
      <c r="A498" s="332">
        <f t="shared" si="8"/>
        <v>220426</v>
      </c>
      <c r="B498" s="333">
        <v>108</v>
      </c>
      <c r="C498" s="333">
        <v>2</v>
      </c>
      <c r="D498" s="333">
        <v>497</v>
      </c>
      <c r="E498" s="334">
        <v>22</v>
      </c>
      <c r="F498" s="335" t="str">
        <f>IF('0.役員名簿'!$B$7="","",VLOOKUP('0.役員名簿'!$B$7,'各番号（変更不可）'!$J$2:$K$41,2,FALSE))</f>
        <v/>
      </c>
      <c r="G498" s="335" t="s">
        <v>382</v>
      </c>
      <c r="H498" s="335">
        <v>26</v>
      </c>
      <c r="I498" s="336" t="s">
        <v>652</v>
      </c>
      <c r="J498" s="337" t="s">
        <v>359</v>
      </c>
      <c r="K498" s="337">
        <f>'6.陸上（壮年女子）'!F34</f>
        <v>0</v>
      </c>
      <c r="L498" s="337">
        <f>'6.陸上（壮年女子）'!G34</f>
        <v>0</v>
      </c>
      <c r="M498" s="337"/>
      <c r="N498" s="338">
        <f>'6.陸上（壮年女子）'!H34</f>
        <v>0</v>
      </c>
      <c r="O498" s="337" t="str">
        <f>'6.陸上（壮年女子）'!I34</f>
        <v/>
      </c>
      <c r="P498" s="337">
        <f>'6.陸上（壮年女子）'!J34</f>
        <v>0</v>
      </c>
      <c r="Q498" s="337"/>
      <c r="R498" s="337"/>
      <c r="S498" s="339"/>
    </row>
    <row r="499" spans="1:19" x14ac:dyDescent="0.15">
      <c r="A499" s="324">
        <f t="shared" si="8"/>
        <v>220427</v>
      </c>
      <c r="B499" s="325">
        <v>109</v>
      </c>
      <c r="C499" s="325">
        <v>2</v>
      </c>
      <c r="D499" s="325">
        <v>498</v>
      </c>
      <c r="E499" s="326">
        <v>22</v>
      </c>
      <c r="F499" s="327" t="str">
        <f>IF('0.役員名簿'!$B$7="","",VLOOKUP('0.役員名簿'!$B$7,'各番号（変更不可）'!$J$2:$K$41,2,FALSE))</f>
        <v/>
      </c>
      <c r="G499" s="327" t="s">
        <v>382</v>
      </c>
      <c r="H499" s="327">
        <v>27</v>
      </c>
      <c r="I499" s="328" t="s">
        <v>652</v>
      </c>
      <c r="J499" s="329" t="s">
        <v>360</v>
      </c>
      <c r="K499" s="329">
        <f>'6.陸上（壮年女子）'!F35</f>
        <v>0</v>
      </c>
      <c r="L499" s="329">
        <f>'6.陸上（壮年女子）'!G35</f>
        <v>0</v>
      </c>
      <c r="M499" s="329"/>
      <c r="N499" s="330">
        <f>'6.陸上（壮年女子）'!H35</f>
        <v>0</v>
      </c>
      <c r="O499" s="329" t="str">
        <f>'6.陸上（壮年女子）'!I35</f>
        <v/>
      </c>
      <c r="P499" s="329">
        <f>'6.陸上（壮年女子）'!J35</f>
        <v>0</v>
      </c>
      <c r="Q499" s="329"/>
      <c r="R499" s="329"/>
      <c r="S499" s="331"/>
    </row>
    <row r="500" spans="1:19" x14ac:dyDescent="0.15">
      <c r="A500" s="332">
        <f t="shared" si="8"/>
        <v>220428</v>
      </c>
      <c r="B500" s="333">
        <v>110</v>
      </c>
      <c r="C500" s="333">
        <v>2</v>
      </c>
      <c r="D500" s="333">
        <v>499</v>
      </c>
      <c r="E500" s="334">
        <v>22</v>
      </c>
      <c r="F500" s="335" t="str">
        <f>IF('0.役員名簿'!$B$7="","",VLOOKUP('0.役員名簿'!$B$7,'各番号（変更不可）'!$J$2:$K$41,2,FALSE))</f>
        <v/>
      </c>
      <c r="G500" s="335" t="s">
        <v>382</v>
      </c>
      <c r="H500" s="335">
        <v>28</v>
      </c>
      <c r="I500" s="336" t="s">
        <v>652</v>
      </c>
      <c r="J500" s="337" t="s">
        <v>360</v>
      </c>
      <c r="K500" s="337">
        <f>'6.陸上（壮年女子）'!F36</f>
        <v>0</v>
      </c>
      <c r="L500" s="337">
        <f>'6.陸上（壮年女子）'!G36</f>
        <v>0</v>
      </c>
      <c r="M500" s="337"/>
      <c r="N500" s="338">
        <f>'6.陸上（壮年女子）'!H36</f>
        <v>0</v>
      </c>
      <c r="O500" s="337" t="str">
        <f>'6.陸上（壮年女子）'!I36</f>
        <v/>
      </c>
      <c r="P500" s="337">
        <f>'6.陸上（壮年女子）'!J36</f>
        <v>0</v>
      </c>
      <c r="Q500" s="337"/>
      <c r="R500" s="337"/>
      <c r="S500" s="339"/>
    </row>
    <row r="501" spans="1:19" x14ac:dyDescent="0.15">
      <c r="A501" s="324">
        <f t="shared" si="8"/>
        <v>220429</v>
      </c>
      <c r="B501" s="325">
        <v>111</v>
      </c>
      <c r="C501" s="325">
        <v>2</v>
      </c>
      <c r="D501" s="325">
        <v>500</v>
      </c>
      <c r="E501" s="326">
        <v>22</v>
      </c>
      <c r="F501" s="327" t="str">
        <f>IF('0.役員名簿'!$B$7="","",VLOOKUP('0.役員名簿'!$B$7,'各番号（変更不可）'!$J$2:$K$41,2,FALSE))</f>
        <v/>
      </c>
      <c r="G501" s="327" t="s">
        <v>382</v>
      </c>
      <c r="H501" s="327">
        <v>29</v>
      </c>
      <c r="I501" s="328" t="s">
        <v>652</v>
      </c>
      <c r="J501" s="329" t="s">
        <v>361</v>
      </c>
      <c r="K501" s="329">
        <f>'6.陸上（壮年女子）'!F37</f>
        <v>0</v>
      </c>
      <c r="L501" s="329">
        <f>'6.陸上（壮年女子）'!G37</f>
        <v>0</v>
      </c>
      <c r="M501" s="329"/>
      <c r="N501" s="330">
        <f>'6.陸上（壮年女子）'!H37</f>
        <v>0</v>
      </c>
      <c r="O501" s="329" t="str">
        <f>'6.陸上（壮年女子）'!I37</f>
        <v/>
      </c>
      <c r="P501" s="329">
        <f>'6.陸上（壮年女子）'!J37</f>
        <v>0</v>
      </c>
      <c r="Q501" s="329"/>
      <c r="R501" s="329"/>
      <c r="S501" s="331"/>
    </row>
    <row r="502" spans="1:19" x14ac:dyDescent="0.15">
      <c r="A502" s="332">
        <f t="shared" si="8"/>
        <v>220430</v>
      </c>
      <c r="B502" s="333">
        <v>112</v>
      </c>
      <c r="C502" s="333">
        <v>2</v>
      </c>
      <c r="D502" s="333">
        <v>501</v>
      </c>
      <c r="E502" s="334">
        <v>22</v>
      </c>
      <c r="F502" s="335" t="str">
        <f>IF('0.役員名簿'!$B$7="","",VLOOKUP('0.役員名簿'!$B$7,'各番号（変更不可）'!$J$2:$K$41,2,FALSE))</f>
        <v/>
      </c>
      <c r="G502" s="335" t="s">
        <v>382</v>
      </c>
      <c r="H502" s="335">
        <v>30</v>
      </c>
      <c r="I502" s="336" t="s">
        <v>652</v>
      </c>
      <c r="J502" s="337" t="s">
        <v>361</v>
      </c>
      <c r="K502" s="337">
        <f>'6.陸上（壮年女子）'!F38</f>
        <v>0</v>
      </c>
      <c r="L502" s="337">
        <f>'6.陸上（壮年女子）'!G38</f>
        <v>0</v>
      </c>
      <c r="M502" s="337"/>
      <c r="N502" s="338">
        <f>'6.陸上（壮年女子）'!H38</f>
        <v>0</v>
      </c>
      <c r="O502" s="337" t="str">
        <f>'6.陸上（壮年女子）'!I38</f>
        <v/>
      </c>
      <c r="P502" s="337">
        <f>'6.陸上（壮年女子）'!J38</f>
        <v>0</v>
      </c>
      <c r="Q502" s="337"/>
      <c r="R502" s="337"/>
      <c r="S502" s="339"/>
    </row>
    <row r="503" spans="1:19" x14ac:dyDescent="0.15">
      <c r="A503" s="324">
        <f t="shared" si="8"/>
        <v>220431</v>
      </c>
      <c r="B503" s="325">
        <v>113</v>
      </c>
      <c r="C503" s="325">
        <v>2</v>
      </c>
      <c r="D503" s="325">
        <v>502</v>
      </c>
      <c r="E503" s="326">
        <v>22</v>
      </c>
      <c r="F503" s="327" t="str">
        <f>IF('0.役員名簿'!$B$7="","",VLOOKUP('0.役員名簿'!$B$7,'各番号（変更不可）'!$J$2:$K$41,2,FALSE))</f>
        <v/>
      </c>
      <c r="G503" s="327" t="s">
        <v>382</v>
      </c>
      <c r="H503" s="327">
        <v>31</v>
      </c>
      <c r="I503" s="328" t="s">
        <v>652</v>
      </c>
      <c r="J503" s="329" t="s">
        <v>362</v>
      </c>
      <c r="K503" s="329">
        <f>'6.陸上（壮年女子）'!F39</f>
        <v>0</v>
      </c>
      <c r="L503" s="329">
        <f>'6.陸上（壮年女子）'!G39</f>
        <v>0</v>
      </c>
      <c r="M503" s="329"/>
      <c r="N503" s="330">
        <f>'6.陸上（壮年女子）'!H39</f>
        <v>0</v>
      </c>
      <c r="O503" s="329" t="str">
        <f>'6.陸上（壮年女子）'!I39</f>
        <v/>
      </c>
      <c r="P503" s="329">
        <f>'6.陸上（壮年女子）'!J39</f>
        <v>0</v>
      </c>
      <c r="Q503" s="329"/>
      <c r="R503" s="329"/>
      <c r="S503" s="331"/>
    </row>
    <row r="504" spans="1:19" x14ac:dyDescent="0.15">
      <c r="A504" s="332">
        <f t="shared" si="8"/>
        <v>220432</v>
      </c>
      <c r="B504" s="333">
        <v>114</v>
      </c>
      <c r="C504" s="333">
        <v>2</v>
      </c>
      <c r="D504" s="333">
        <v>503</v>
      </c>
      <c r="E504" s="334">
        <v>22</v>
      </c>
      <c r="F504" s="335" t="str">
        <f>IF('0.役員名簿'!$B$7="","",VLOOKUP('0.役員名簿'!$B$7,'各番号（変更不可）'!$J$2:$K$41,2,FALSE))</f>
        <v/>
      </c>
      <c r="G504" s="335" t="s">
        <v>382</v>
      </c>
      <c r="H504" s="335">
        <v>32</v>
      </c>
      <c r="I504" s="336" t="s">
        <v>652</v>
      </c>
      <c r="J504" s="337" t="s">
        <v>362</v>
      </c>
      <c r="K504" s="337">
        <f>'6.陸上（壮年女子）'!F40</f>
        <v>0</v>
      </c>
      <c r="L504" s="337">
        <f>'6.陸上（壮年女子）'!G40</f>
        <v>0</v>
      </c>
      <c r="M504" s="337"/>
      <c r="N504" s="338">
        <f>'6.陸上（壮年女子）'!H40</f>
        <v>0</v>
      </c>
      <c r="O504" s="337" t="str">
        <f>'6.陸上（壮年女子）'!I40</f>
        <v/>
      </c>
      <c r="P504" s="337">
        <f>'6.陸上（壮年女子）'!J40</f>
        <v>0</v>
      </c>
      <c r="Q504" s="337"/>
      <c r="R504" s="337"/>
      <c r="S504" s="339"/>
    </row>
    <row r="505" spans="1:19" x14ac:dyDescent="0.15">
      <c r="A505" s="324">
        <f t="shared" si="8"/>
        <v>220433</v>
      </c>
      <c r="B505" s="325">
        <v>115</v>
      </c>
      <c r="C505" s="325">
        <v>2</v>
      </c>
      <c r="D505" s="325">
        <v>504</v>
      </c>
      <c r="E505" s="326">
        <v>22</v>
      </c>
      <c r="F505" s="327" t="str">
        <f>IF('0.役員名簿'!$B$7="","",VLOOKUP('0.役員名簿'!$B$7,'各番号（変更不可）'!$J$2:$K$41,2,FALSE))</f>
        <v/>
      </c>
      <c r="G505" s="327" t="s">
        <v>382</v>
      </c>
      <c r="H505" s="327">
        <v>33</v>
      </c>
      <c r="I505" s="328" t="s">
        <v>652</v>
      </c>
      <c r="J505" s="329" t="s">
        <v>363</v>
      </c>
      <c r="K505" s="329">
        <f>'6.陸上（壮年女子）'!F41</f>
        <v>0</v>
      </c>
      <c r="L505" s="329">
        <f>'6.陸上（壮年女子）'!G41</f>
        <v>0</v>
      </c>
      <c r="M505" s="329"/>
      <c r="N505" s="330">
        <f>'6.陸上（壮年女子）'!H41</f>
        <v>0</v>
      </c>
      <c r="O505" s="329" t="str">
        <f>'6.陸上（壮年女子）'!I41</f>
        <v/>
      </c>
      <c r="P505" s="329">
        <f>'6.陸上（壮年女子）'!J41</f>
        <v>0</v>
      </c>
      <c r="Q505" s="329"/>
      <c r="R505" s="329"/>
      <c r="S505" s="331"/>
    </row>
    <row r="506" spans="1:19" x14ac:dyDescent="0.15">
      <c r="A506" s="332">
        <f t="shared" si="8"/>
        <v>220434</v>
      </c>
      <c r="B506" s="333">
        <v>116</v>
      </c>
      <c r="C506" s="333">
        <v>2</v>
      </c>
      <c r="D506" s="333">
        <v>505</v>
      </c>
      <c r="E506" s="334">
        <v>22</v>
      </c>
      <c r="F506" s="335" t="str">
        <f>IF('0.役員名簿'!$B$7="","",VLOOKUP('0.役員名簿'!$B$7,'各番号（変更不可）'!$J$2:$K$41,2,FALSE))</f>
        <v/>
      </c>
      <c r="G506" s="335" t="s">
        <v>382</v>
      </c>
      <c r="H506" s="335">
        <v>34</v>
      </c>
      <c r="I506" s="336" t="s">
        <v>652</v>
      </c>
      <c r="J506" s="337" t="s">
        <v>363</v>
      </c>
      <c r="K506" s="337">
        <f>'6.陸上（壮年女子）'!F42</f>
        <v>0</v>
      </c>
      <c r="L506" s="337">
        <f>'6.陸上（壮年女子）'!G42</f>
        <v>0</v>
      </c>
      <c r="M506" s="337"/>
      <c r="N506" s="338">
        <f>'6.陸上（壮年女子）'!H42</f>
        <v>0</v>
      </c>
      <c r="O506" s="337" t="str">
        <f>'6.陸上（壮年女子）'!I42</f>
        <v/>
      </c>
      <c r="P506" s="337">
        <f>'6.陸上（壮年女子）'!J42</f>
        <v>0</v>
      </c>
      <c r="Q506" s="337"/>
      <c r="R506" s="337"/>
      <c r="S506" s="339"/>
    </row>
    <row r="507" spans="1:19" x14ac:dyDescent="0.15">
      <c r="A507" s="324">
        <f t="shared" si="8"/>
        <v>220435</v>
      </c>
      <c r="B507" s="325">
        <v>117</v>
      </c>
      <c r="C507" s="325">
        <v>2</v>
      </c>
      <c r="D507" s="325">
        <v>506</v>
      </c>
      <c r="E507" s="326">
        <v>22</v>
      </c>
      <c r="F507" s="327" t="str">
        <f>IF('0.役員名簿'!$B$7="","",VLOOKUP('0.役員名簿'!$B$7,'各番号（変更不可）'!$J$2:$K$41,2,FALSE))</f>
        <v/>
      </c>
      <c r="G507" s="327" t="s">
        <v>382</v>
      </c>
      <c r="H507" s="327">
        <v>35</v>
      </c>
      <c r="I507" s="328" t="s">
        <v>652</v>
      </c>
      <c r="J507" s="329" t="s">
        <v>364</v>
      </c>
      <c r="K507" s="329">
        <f>'6.陸上（壮年女子）'!F43</f>
        <v>0</v>
      </c>
      <c r="L507" s="329">
        <f>'6.陸上（壮年女子）'!G43</f>
        <v>0</v>
      </c>
      <c r="M507" s="329"/>
      <c r="N507" s="330">
        <f>'6.陸上（壮年女子）'!H43</f>
        <v>0</v>
      </c>
      <c r="O507" s="329" t="str">
        <f>'6.陸上（壮年女子）'!I43</f>
        <v/>
      </c>
      <c r="P507" s="329">
        <f>'6.陸上（壮年女子）'!J43</f>
        <v>0</v>
      </c>
      <c r="Q507" s="329"/>
      <c r="R507" s="329"/>
      <c r="S507" s="331"/>
    </row>
    <row r="508" spans="1:19" x14ac:dyDescent="0.15">
      <c r="A508" s="332">
        <f t="shared" si="8"/>
        <v>220436</v>
      </c>
      <c r="B508" s="333">
        <v>118</v>
      </c>
      <c r="C508" s="333">
        <v>2</v>
      </c>
      <c r="D508" s="333">
        <v>507</v>
      </c>
      <c r="E508" s="334">
        <v>22</v>
      </c>
      <c r="F508" s="335" t="str">
        <f>IF('0.役員名簿'!$B$7="","",VLOOKUP('0.役員名簿'!$B$7,'各番号（変更不可）'!$J$2:$K$41,2,FALSE))</f>
        <v/>
      </c>
      <c r="G508" s="335" t="s">
        <v>382</v>
      </c>
      <c r="H508" s="335">
        <v>36</v>
      </c>
      <c r="I508" s="336" t="s">
        <v>652</v>
      </c>
      <c r="J508" s="337" t="s">
        <v>364</v>
      </c>
      <c r="K508" s="337">
        <f>'6.陸上（壮年女子）'!F44</f>
        <v>0</v>
      </c>
      <c r="L508" s="337">
        <f>'6.陸上（壮年女子）'!G44</f>
        <v>0</v>
      </c>
      <c r="M508" s="337"/>
      <c r="N508" s="338">
        <f>'6.陸上（壮年女子）'!H44</f>
        <v>0</v>
      </c>
      <c r="O508" s="337" t="str">
        <f>'6.陸上（壮年女子）'!I44</f>
        <v/>
      </c>
      <c r="P508" s="337">
        <f>'6.陸上（壮年女子）'!J44</f>
        <v>0</v>
      </c>
      <c r="Q508" s="337"/>
      <c r="R508" s="337"/>
      <c r="S508" s="339"/>
    </row>
    <row r="509" spans="1:19" x14ac:dyDescent="0.15">
      <c r="A509" s="324">
        <f t="shared" si="8"/>
        <v>220437</v>
      </c>
      <c r="B509" s="325">
        <v>119</v>
      </c>
      <c r="C509" s="325">
        <v>2</v>
      </c>
      <c r="D509" s="325">
        <v>508</v>
      </c>
      <c r="E509" s="326">
        <v>22</v>
      </c>
      <c r="F509" s="327" t="str">
        <f>IF('0.役員名簿'!$B$7="","",VLOOKUP('0.役員名簿'!$B$7,'各番号（変更不可）'!$J$2:$K$41,2,FALSE))</f>
        <v/>
      </c>
      <c r="G509" s="327" t="s">
        <v>382</v>
      </c>
      <c r="H509" s="327">
        <v>37</v>
      </c>
      <c r="I509" s="328" t="s">
        <v>652</v>
      </c>
      <c r="J509" s="329" t="s">
        <v>365</v>
      </c>
      <c r="K509" s="329">
        <f>'6.陸上（壮年女子）'!F45</f>
        <v>0</v>
      </c>
      <c r="L509" s="329">
        <f>'6.陸上（壮年女子）'!G45</f>
        <v>0</v>
      </c>
      <c r="M509" s="329"/>
      <c r="N509" s="330">
        <f>'6.陸上（壮年女子）'!H45</f>
        <v>0</v>
      </c>
      <c r="O509" s="329" t="str">
        <f>'6.陸上（壮年女子）'!I45</f>
        <v/>
      </c>
      <c r="P509" s="329">
        <f>'6.陸上（壮年女子）'!J45</f>
        <v>0</v>
      </c>
      <c r="Q509" s="329"/>
      <c r="R509" s="329"/>
      <c r="S509" s="331"/>
    </row>
    <row r="510" spans="1:19" x14ac:dyDescent="0.15">
      <c r="A510" s="332">
        <f t="shared" si="8"/>
        <v>220438</v>
      </c>
      <c r="B510" s="333">
        <v>120</v>
      </c>
      <c r="C510" s="333">
        <v>2</v>
      </c>
      <c r="D510" s="333">
        <v>509</v>
      </c>
      <c r="E510" s="334">
        <v>22</v>
      </c>
      <c r="F510" s="335" t="str">
        <f>IF('0.役員名簿'!$B$7="","",VLOOKUP('0.役員名簿'!$B$7,'各番号（変更不可）'!$J$2:$K$41,2,FALSE))</f>
        <v/>
      </c>
      <c r="G510" s="335" t="s">
        <v>382</v>
      </c>
      <c r="H510" s="335">
        <v>38</v>
      </c>
      <c r="I510" s="336" t="s">
        <v>652</v>
      </c>
      <c r="J510" s="337" t="s">
        <v>365</v>
      </c>
      <c r="K510" s="337">
        <f>'6.陸上（壮年女子）'!F46</f>
        <v>0</v>
      </c>
      <c r="L510" s="337">
        <f>'6.陸上（壮年女子）'!G46</f>
        <v>0</v>
      </c>
      <c r="M510" s="337"/>
      <c r="N510" s="338">
        <f>'6.陸上（壮年女子）'!H46</f>
        <v>0</v>
      </c>
      <c r="O510" s="337" t="str">
        <f>'6.陸上（壮年女子）'!I46</f>
        <v/>
      </c>
      <c r="P510" s="337">
        <f>'6.陸上（壮年女子）'!J46</f>
        <v>0</v>
      </c>
      <c r="Q510" s="337"/>
      <c r="R510" s="337"/>
      <c r="S510" s="339"/>
    </row>
    <row r="511" spans="1:19" x14ac:dyDescent="0.15">
      <c r="A511" s="324">
        <f t="shared" si="8"/>
        <v>220439</v>
      </c>
      <c r="B511" s="325">
        <v>121</v>
      </c>
      <c r="C511" s="325">
        <v>2</v>
      </c>
      <c r="D511" s="325">
        <v>510</v>
      </c>
      <c r="E511" s="326">
        <v>22</v>
      </c>
      <c r="F511" s="327" t="str">
        <f>IF('0.役員名簿'!$B$7="","",VLOOKUP('0.役員名簿'!$B$7,'各番号（変更不可）'!$J$2:$K$41,2,FALSE))</f>
        <v/>
      </c>
      <c r="G511" s="327" t="s">
        <v>382</v>
      </c>
      <c r="H511" s="327">
        <v>39</v>
      </c>
      <c r="I511" s="328" t="s">
        <v>652</v>
      </c>
      <c r="J511" s="329" t="s">
        <v>366</v>
      </c>
      <c r="K511" s="329">
        <f>'6.陸上（壮年女子）'!F47</f>
        <v>0</v>
      </c>
      <c r="L511" s="329">
        <f>'6.陸上（壮年女子）'!G47</f>
        <v>0</v>
      </c>
      <c r="M511" s="329"/>
      <c r="N511" s="330">
        <f>'6.陸上（壮年女子）'!H47</f>
        <v>0</v>
      </c>
      <c r="O511" s="329" t="str">
        <f>'6.陸上（壮年女子）'!I47</f>
        <v/>
      </c>
      <c r="P511" s="329">
        <f>'6.陸上（壮年女子）'!J47</f>
        <v>0</v>
      </c>
      <c r="Q511" s="329"/>
      <c r="R511" s="329"/>
      <c r="S511" s="331"/>
    </row>
    <row r="512" spans="1:19" x14ac:dyDescent="0.15">
      <c r="A512" s="342">
        <f t="shared" si="8"/>
        <v>220440</v>
      </c>
      <c r="B512" s="343">
        <v>122</v>
      </c>
      <c r="C512" s="343">
        <v>2</v>
      </c>
      <c r="D512" s="333">
        <v>511</v>
      </c>
      <c r="E512" s="344">
        <v>22</v>
      </c>
      <c r="F512" s="345" t="str">
        <f>IF('0.役員名簿'!$B$7="","",VLOOKUP('0.役員名簿'!$B$7,'各番号（変更不可）'!$J$2:$K$41,2,FALSE))</f>
        <v/>
      </c>
      <c r="G512" s="345" t="s">
        <v>382</v>
      </c>
      <c r="H512" s="345">
        <v>40</v>
      </c>
      <c r="I512" s="346" t="s">
        <v>652</v>
      </c>
      <c r="J512" s="347" t="s">
        <v>366</v>
      </c>
      <c r="K512" s="347">
        <f>'6.陸上（壮年女子）'!F48</f>
        <v>0</v>
      </c>
      <c r="L512" s="347">
        <f>'6.陸上（壮年女子）'!G48</f>
        <v>0</v>
      </c>
      <c r="M512" s="347"/>
      <c r="N512" s="348">
        <f>'6.陸上（壮年女子）'!H48</f>
        <v>0</v>
      </c>
      <c r="O512" s="347" t="str">
        <f>'6.陸上（壮年女子）'!I48</f>
        <v/>
      </c>
      <c r="P512" s="347">
        <f>'6.陸上（壮年女子）'!J48</f>
        <v>0</v>
      </c>
      <c r="Q512" s="347"/>
      <c r="R512" s="347"/>
      <c r="S512" s="349"/>
    </row>
  </sheetData>
  <sheetProtection algorithmName="SHA-512" hashValue="N0L5erDE/Wc/0RJL1ozzhMx2ZwIh26Uaoac4NoTF95OVrWXaU97QdW6y3XbvGoptHivS4CZQj4FWpqB5A35LFQ==" saltValue="DUPhsLmqANkRqxbjnZruMQ==" spinCount="100000" sheet="1" formatCells="0"/>
  <autoFilter ref="A1:S512" xr:uid="{00000000-0001-0000-0000-000000000000}">
    <sortState xmlns:xlrd2="http://schemas.microsoft.com/office/spreadsheetml/2017/richdata2" ref="A2:S512">
      <sortCondition ref="A1:A512"/>
    </sortState>
  </autoFilter>
  <sortState xmlns:xlrd2="http://schemas.microsoft.com/office/spreadsheetml/2017/richdata2" ref="A2:S512">
    <sortCondition ref="A1:A512"/>
  </sortState>
  <phoneticPr fontId="4"/>
  <conditionalFormatting sqref="A1:A1048576">
    <cfRule type="duplicateValues" dxfId="218" priority="5"/>
    <cfRule type="duplicateValues" dxfId="217" priority="6"/>
  </conditionalFormatting>
  <conditionalFormatting sqref="D1:D1048576">
    <cfRule type="duplicateValues" dxfId="216" priority="3"/>
    <cfRule type="duplicateValues" dxfId="215" priority="4"/>
  </conditionalFormatting>
  <pageMargins left="0.51181102362204722" right="0.51181102362204722" top="0.55118110236220474" bottom="0.35433070866141736" header="0.31496062992125984" footer="0.31496062992125984"/>
  <pageSetup paperSize="8" scale="70" fitToHeight="0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>
    <pageSetUpPr fitToPage="1"/>
  </sheetPr>
  <dimension ref="A1:P53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1.875" style="37" customWidth="1"/>
    <col min="2" max="2" width="6.5" style="37" customWidth="1"/>
    <col min="3" max="3" width="17.375" style="37" customWidth="1"/>
    <col min="4" max="4" width="8.625" style="37" customWidth="1"/>
    <col min="5" max="5" width="12.625" style="109" customWidth="1"/>
    <col min="6" max="6" width="7.5" style="37" customWidth="1"/>
    <col min="7" max="7" width="7.125" style="37" customWidth="1"/>
    <col min="8" max="8" width="32.125" style="37" customWidth="1"/>
    <col min="9" max="9" width="12" style="37" customWidth="1"/>
    <col min="10" max="15" width="3.625" style="37" customWidth="1"/>
    <col min="16" max="16" width="3.625" style="37" hidden="1" customWidth="1"/>
    <col min="17" max="108" width="3.625" style="37" customWidth="1"/>
    <col min="109" max="16384" width="9" style="37"/>
  </cols>
  <sheetData>
    <row r="1" spans="1:16" ht="14.25" x14ac:dyDescent="0.15">
      <c r="H1" s="83" t="s">
        <v>107</v>
      </c>
    </row>
    <row r="2" spans="1:16" ht="18.75" x14ac:dyDescent="0.15">
      <c r="A2" s="135" t="str">
        <f>"第"&amp;Facesheet!$B$2&amp;"回福岡県民スポーツ大会"</f>
        <v>第67回福岡県民スポーツ大会</v>
      </c>
      <c r="B2" s="135"/>
      <c r="C2" s="135"/>
      <c r="H2" s="83"/>
    </row>
    <row r="4" spans="1:16" ht="21.75" customHeight="1" x14ac:dyDescent="0.15">
      <c r="A4" s="529" t="s">
        <v>229</v>
      </c>
      <c r="B4" s="529"/>
      <c r="C4" s="529"/>
      <c r="D4" s="529"/>
      <c r="E4" s="529"/>
      <c r="F4" s="529"/>
      <c r="G4" s="529"/>
      <c r="H4" s="529"/>
    </row>
    <row r="5" spans="1:16" ht="9" customHeight="1" x14ac:dyDescent="0.15"/>
    <row r="6" spans="1:16" s="36" customFormat="1" ht="21.75" customHeight="1" x14ac:dyDescent="0.15">
      <c r="A6" s="83" t="s">
        <v>14</v>
      </c>
      <c r="B6" s="187" t="s">
        <v>16</v>
      </c>
      <c r="C6" s="87">
        <f>'0.役員名簿'!$B$7</f>
        <v>0</v>
      </c>
      <c r="D6" s="36" t="s">
        <v>17</v>
      </c>
      <c r="E6" s="97"/>
    </row>
    <row r="7" spans="1:16" ht="8.1" customHeight="1" x14ac:dyDescent="0.15"/>
    <row r="8" spans="1:16" s="36" customFormat="1" ht="28.5" customHeight="1" x14ac:dyDescent="0.15">
      <c r="A8" s="532" t="s">
        <v>601</v>
      </c>
      <c r="B8" s="532"/>
      <c r="C8" s="194"/>
      <c r="D8" s="528">
        <f>H32</f>
        <v>30774</v>
      </c>
      <c r="E8" s="528"/>
      <c r="F8" s="36" t="s">
        <v>521</v>
      </c>
    </row>
    <row r="9" spans="1:16" s="36" customFormat="1" ht="6" customHeight="1" x14ac:dyDescent="0.15">
      <c r="E9" s="97"/>
    </row>
    <row r="10" spans="1:16" s="36" customFormat="1" ht="30" customHeight="1" x14ac:dyDescent="0.15">
      <c r="A10" s="112"/>
      <c r="B10" s="112" t="s">
        <v>2</v>
      </c>
      <c r="C10" s="114" t="s">
        <v>7</v>
      </c>
      <c r="D10" s="188" t="s">
        <v>11</v>
      </c>
      <c r="E10" s="118" t="s">
        <v>3</v>
      </c>
      <c r="F10" s="114" t="s">
        <v>12</v>
      </c>
      <c r="G10" s="114" t="s">
        <v>9</v>
      </c>
      <c r="H10" s="112" t="s">
        <v>8</v>
      </c>
    </row>
    <row r="11" spans="1:16" s="36" customFormat="1" ht="26.25" customHeight="1" x14ac:dyDescent="0.15">
      <c r="A11" s="84" t="s">
        <v>4</v>
      </c>
      <c r="B11" s="189"/>
      <c r="C11" s="47"/>
      <c r="D11" s="190"/>
      <c r="E11" s="70"/>
      <c r="F11" s="115" t="str">
        <f>IF(E11="","",DATEDIF(E11,Facesheet!$B$3,"Y"))</f>
        <v/>
      </c>
      <c r="G11" s="52"/>
      <c r="H11" s="51"/>
      <c r="I11" s="104"/>
      <c r="P11" s="36" t="s">
        <v>320</v>
      </c>
    </row>
    <row r="12" spans="1:16" s="36" customFormat="1" ht="26.25" customHeight="1" x14ac:dyDescent="0.15">
      <c r="A12" s="84" t="s">
        <v>10</v>
      </c>
      <c r="B12" s="49"/>
      <c r="C12" s="47"/>
      <c r="D12" s="44"/>
      <c r="E12" s="68"/>
      <c r="F12" s="106" t="str">
        <f>IF(E12="","",DATEDIF(E12,Facesheet!$B$3,"Y"))</f>
        <v/>
      </c>
      <c r="G12" s="52"/>
      <c r="H12" s="51"/>
      <c r="I12" s="104"/>
    </row>
    <row r="13" spans="1:16" s="36" customFormat="1" ht="26.25" customHeight="1" x14ac:dyDescent="0.15">
      <c r="A13" s="84" t="s">
        <v>10</v>
      </c>
      <c r="B13" s="49"/>
      <c r="C13" s="47"/>
      <c r="D13" s="44"/>
      <c r="E13" s="68"/>
      <c r="F13" s="106" t="str">
        <f>IF(E13="","",DATEDIF(E13,Facesheet!$B$3,"Y"))</f>
        <v/>
      </c>
      <c r="G13" s="52"/>
      <c r="H13" s="51"/>
    </row>
    <row r="14" spans="1:16" s="36" customFormat="1" ht="26.25" customHeight="1" x14ac:dyDescent="0.15">
      <c r="A14" s="84" t="s">
        <v>10</v>
      </c>
      <c r="B14" s="49"/>
      <c r="C14" s="47"/>
      <c r="D14" s="44"/>
      <c r="E14" s="68"/>
      <c r="F14" s="106" t="str">
        <f>IF(E14="","",DATEDIF(E14,Facesheet!$B$3,"Y"))</f>
        <v/>
      </c>
      <c r="G14" s="52"/>
      <c r="H14" s="51"/>
    </row>
    <row r="15" spans="1:16" s="36" customFormat="1" ht="26.25" customHeight="1" x14ac:dyDescent="0.15">
      <c r="A15" s="84" t="s">
        <v>10</v>
      </c>
      <c r="B15" s="49"/>
      <c r="C15" s="47"/>
      <c r="D15" s="44"/>
      <c r="E15" s="68"/>
      <c r="F15" s="106" t="str">
        <f>IF(E15="","",DATEDIF(E15,Facesheet!$B$3,"Y"))</f>
        <v/>
      </c>
      <c r="G15" s="52"/>
      <c r="H15" s="51"/>
    </row>
    <row r="16" spans="1:16" s="36" customFormat="1" ht="26.25" customHeight="1" x14ac:dyDescent="0.15">
      <c r="A16" s="84" t="s">
        <v>10</v>
      </c>
      <c r="B16" s="49"/>
      <c r="C16" s="47"/>
      <c r="D16" s="44"/>
      <c r="E16" s="68"/>
      <c r="F16" s="106" t="str">
        <f>IF(E16="","",DATEDIF(E16,Facesheet!$B$3,"Y"))</f>
        <v/>
      </c>
      <c r="G16" s="52"/>
      <c r="H16" s="51"/>
    </row>
    <row r="17" spans="1:8" s="36" customFormat="1" ht="26.25" customHeight="1" x14ac:dyDescent="0.15">
      <c r="A17" s="84" t="s">
        <v>10</v>
      </c>
      <c r="B17" s="49"/>
      <c r="C17" s="47"/>
      <c r="D17" s="44"/>
      <c r="E17" s="68"/>
      <c r="F17" s="106" t="str">
        <f>IF(E17="","",DATEDIF(E17,Facesheet!$B$3,"Y"))</f>
        <v/>
      </c>
      <c r="G17" s="52"/>
      <c r="H17" s="51"/>
    </row>
    <row r="18" spans="1:8" s="36" customFormat="1" ht="26.25" customHeight="1" x14ac:dyDescent="0.15">
      <c r="A18" s="84" t="s">
        <v>10</v>
      </c>
      <c r="B18" s="49"/>
      <c r="C18" s="47"/>
      <c r="D18" s="44"/>
      <c r="E18" s="68"/>
      <c r="F18" s="106" t="str">
        <f>IF(E18="","",DATEDIF(E18,Facesheet!$B$3,"Y"))</f>
        <v/>
      </c>
      <c r="G18" s="52"/>
      <c r="H18" s="51"/>
    </row>
    <row r="19" spans="1:8" s="36" customFormat="1" ht="26.25" customHeight="1" x14ac:dyDescent="0.15">
      <c r="A19" s="84" t="s">
        <v>10</v>
      </c>
      <c r="B19" s="49"/>
      <c r="C19" s="47"/>
      <c r="D19" s="44"/>
      <c r="E19" s="68"/>
      <c r="F19" s="106" t="str">
        <f>IF(E19="","",DATEDIF(E19,Facesheet!$B$3,"Y"))</f>
        <v/>
      </c>
      <c r="G19" s="52"/>
      <c r="H19" s="51"/>
    </row>
    <row r="20" spans="1:8" s="36" customFormat="1" ht="26.25" customHeight="1" x14ac:dyDescent="0.15">
      <c r="A20" s="84" t="s">
        <v>10</v>
      </c>
      <c r="B20" s="49"/>
      <c r="C20" s="47"/>
      <c r="D20" s="44"/>
      <c r="E20" s="68"/>
      <c r="F20" s="106" t="str">
        <f>IF(E20="","",DATEDIF(E20,Facesheet!$B$3,"Y"))</f>
        <v/>
      </c>
      <c r="G20" s="52"/>
      <c r="H20" s="51"/>
    </row>
    <row r="21" spans="1:8" s="36" customFormat="1" ht="26.25" customHeight="1" x14ac:dyDescent="0.15">
      <c r="A21" s="84" t="s">
        <v>10</v>
      </c>
      <c r="B21" s="49"/>
      <c r="C21" s="47"/>
      <c r="D21" s="44"/>
      <c r="E21" s="68"/>
      <c r="F21" s="106" t="str">
        <f>IF(E21="","",DATEDIF(E21,Facesheet!$B$3,"Y"))</f>
        <v/>
      </c>
      <c r="G21" s="52"/>
      <c r="H21" s="51"/>
    </row>
    <row r="22" spans="1:8" s="36" customFormat="1" ht="26.25" customHeight="1" x14ac:dyDescent="0.15">
      <c r="A22" s="84" t="s">
        <v>10</v>
      </c>
      <c r="B22" s="49"/>
      <c r="C22" s="47"/>
      <c r="D22" s="44"/>
      <c r="E22" s="68"/>
      <c r="F22" s="106" t="str">
        <f>IF(E22="","",DATEDIF(E22,Facesheet!$B$3,"Y"))</f>
        <v/>
      </c>
      <c r="G22" s="52"/>
      <c r="H22" s="51"/>
    </row>
    <row r="23" spans="1:8" s="36" customFormat="1" ht="26.25" customHeight="1" x14ac:dyDescent="0.15">
      <c r="A23" s="84" t="s">
        <v>10</v>
      </c>
      <c r="B23" s="49"/>
      <c r="C23" s="47"/>
      <c r="D23" s="44"/>
      <c r="E23" s="68"/>
      <c r="F23" s="106" t="str">
        <f>IF(E23="","",DATEDIF(E23,Facesheet!$B$3,"Y"))</f>
        <v/>
      </c>
      <c r="G23" s="52"/>
      <c r="H23" s="51"/>
    </row>
    <row r="24" spans="1:8" s="36" customFormat="1" ht="26.25" customHeight="1" x14ac:dyDescent="0.15">
      <c r="A24" s="84" t="s">
        <v>10</v>
      </c>
      <c r="B24" s="49"/>
      <c r="C24" s="47"/>
      <c r="D24" s="44"/>
      <c r="E24" s="68"/>
      <c r="F24" s="106" t="str">
        <f>IF(E24="","",DATEDIF(E24,Facesheet!$B$3,"Y"))</f>
        <v/>
      </c>
      <c r="G24" s="52"/>
      <c r="H24" s="51"/>
    </row>
    <row r="25" spans="1:8" s="36" customFormat="1" ht="26.25" customHeight="1" x14ac:dyDescent="0.15">
      <c r="A25" s="84" t="s">
        <v>10</v>
      </c>
      <c r="B25" s="49"/>
      <c r="C25" s="47"/>
      <c r="D25" s="44"/>
      <c r="E25" s="68"/>
      <c r="F25" s="106" t="str">
        <f>IF(E25="","",DATEDIF(E25,Facesheet!$B$3,"Y"))</f>
        <v/>
      </c>
      <c r="G25" s="52"/>
      <c r="H25" s="51"/>
    </row>
    <row r="26" spans="1:8" s="36" customFormat="1" ht="26.25" customHeight="1" x14ac:dyDescent="0.15">
      <c r="A26" s="84" t="s">
        <v>10</v>
      </c>
      <c r="B26" s="49"/>
      <c r="C26" s="47"/>
      <c r="D26" s="44"/>
      <c r="E26" s="68"/>
      <c r="F26" s="106" t="str">
        <f>IF(E26="","",DATEDIF(E26,Facesheet!$B$3,"Y"))</f>
        <v/>
      </c>
      <c r="G26" s="52"/>
      <c r="H26" s="51"/>
    </row>
    <row r="27" spans="1:8" s="36" customFormat="1" ht="26.25" customHeight="1" x14ac:dyDescent="0.15">
      <c r="A27" s="84" t="s">
        <v>5</v>
      </c>
      <c r="B27" s="189"/>
      <c r="C27" s="47"/>
      <c r="D27" s="190"/>
      <c r="E27" s="70"/>
      <c r="F27" s="115" t="str">
        <f>IF(E27="","",DATEDIF(E27,Facesheet!$B$3,"Y"))</f>
        <v/>
      </c>
      <c r="G27" s="52"/>
      <c r="H27" s="51"/>
    </row>
    <row r="28" spans="1:8" s="36" customFormat="1" ht="26.25" customHeight="1" x14ac:dyDescent="0.15">
      <c r="A28" s="191" t="s">
        <v>624</v>
      </c>
      <c r="B28" s="189"/>
      <c r="C28" s="47"/>
      <c r="D28" s="190"/>
      <c r="E28" s="70"/>
      <c r="F28" s="115" t="str">
        <f>IF(E28="","",DATEDIF(E28,Facesheet!$B$3,"Y"))</f>
        <v/>
      </c>
      <c r="G28" s="52"/>
      <c r="H28" s="51"/>
    </row>
    <row r="29" spans="1:8" s="36" customFormat="1" ht="21.95" customHeight="1" x14ac:dyDescent="0.15">
      <c r="A29" s="36" t="s">
        <v>6</v>
      </c>
      <c r="E29" s="97"/>
    </row>
    <row r="30" spans="1:8" s="36" customFormat="1" ht="21.95" customHeight="1" x14ac:dyDescent="0.15">
      <c r="A30" s="36" t="s">
        <v>515</v>
      </c>
      <c r="E30" s="97"/>
    </row>
    <row r="31" spans="1:8" s="36" customFormat="1" ht="21.95" customHeight="1" x14ac:dyDescent="0.15">
      <c r="D31" s="116" t="s">
        <v>18</v>
      </c>
      <c r="E31" s="117">
        <f>COUNTA(C11:C28)</f>
        <v>0</v>
      </c>
    </row>
    <row r="32" spans="1:8" ht="21.75" customHeight="1" x14ac:dyDescent="0.15">
      <c r="A32" s="36"/>
      <c r="B32" s="36"/>
      <c r="C32" s="36"/>
      <c r="D32" s="36"/>
      <c r="E32" s="97"/>
      <c r="F32" s="36"/>
      <c r="G32" s="36"/>
      <c r="H32" s="104">
        <v>30774</v>
      </c>
    </row>
    <row r="33" spans="1:8" ht="21.75" customHeight="1" x14ac:dyDescent="0.15">
      <c r="A33" s="36"/>
      <c r="B33" s="36"/>
      <c r="C33" s="36"/>
      <c r="D33" s="36"/>
      <c r="E33" s="97"/>
      <c r="F33" s="36"/>
      <c r="G33" s="36"/>
      <c r="H33" s="36"/>
    </row>
    <row r="34" spans="1:8" ht="21.75" customHeight="1" x14ac:dyDescent="0.15">
      <c r="A34" s="36"/>
      <c r="B34" s="36"/>
      <c r="C34" s="36"/>
      <c r="D34" s="36"/>
      <c r="E34" s="97"/>
      <c r="F34" s="36"/>
      <c r="G34" s="36"/>
      <c r="H34" s="36"/>
    </row>
    <row r="35" spans="1:8" ht="21.75" customHeight="1" x14ac:dyDescent="0.15">
      <c r="A35" s="36"/>
      <c r="B35" s="36"/>
      <c r="C35" s="36"/>
      <c r="D35" s="36"/>
      <c r="E35" s="97"/>
      <c r="F35" s="36"/>
      <c r="G35" s="36"/>
      <c r="H35" s="36"/>
    </row>
    <row r="36" spans="1:8" ht="21.75" customHeight="1" x14ac:dyDescent="0.15">
      <c r="A36" s="36"/>
      <c r="B36" s="36"/>
      <c r="C36" s="36"/>
      <c r="D36" s="36"/>
      <c r="E36" s="97"/>
      <c r="F36" s="36"/>
      <c r="G36" s="36"/>
      <c r="H36" s="36"/>
    </row>
    <row r="37" spans="1:8" ht="21.75" customHeight="1" x14ac:dyDescent="0.15">
      <c r="A37" s="36"/>
      <c r="B37" s="36"/>
      <c r="C37" s="36"/>
      <c r="D37" s="36"/>
      <c r="E37" s="97"/>
      <c r="F37" s="36"/>
      <c r="G37" s="36"/>
      <c r="H37" s="36"/>
    </row>
    <row r="38" spans="1:8" ht="21.75" customHeight="1" x14ac:dyDescent="0.15">
      <c r="A38" s="36"/>
      <c r="B38" s="36"/>
      <c r="C38" s="36"/>
      <c r="D38" s="36"/>
      <c r="E38" s="97"/>
      <c r="F38" s="36"/>
      <c r="G38" s="36"/>
      <c r="H38" s="36"/>
    </row>
    <row r="39" spans="1:8" ht="21.75" customHeight="1" x14ac:dyDescent="0.15">
      <c r="A39" s="36"/>
      <c r="B39" s="36"/>
      <c r="C39" s="36"/>
      <c r="D39" s="36"/>
      <c r="E39" s="97"/>
      <c r="F39" s="36"/>
      <c r="G39" s="36"/>
      <c r="H39" s="36"/>
    </row>
    <row r="40" spans="1:8" ht="21.75" customHeight="1" x14ac:dyDescent="0.15">
      <c r="A40" s="36"/>
      <c r="B40" s="36"/>
      <c r="C40" s="36"/>
      <c r="D40" s="36"/>
      <c r="E40" s="97"/>
      <c r="F40" s="36"/>
      <c r="G40" s="36"/>
      <c r="H40" s="36"/>
    </row>
    <row r="41" spans="1:8" ht="21.75" customHeight="1" x14ac:dyDescent="0.15">
      <c r="A41" s="36"/>
      <c r="B41" s="36"/>
      <c r="C41" s="36"/>
      <c r="D41" s="36"/>
      <c r="E41" s="97"/>
      <c r="F41" s="36"/>
      <c r="G41" s="36"/>
      <c r="H41" s="36"/>
    </row>
    <row r="42" spans="1:8" ht="21.75" customHeight="1" x14ac:dyDescent="0.15">
      <c r="A42" s="36"/>
      <c r="B42" s="36"/>
      <c r="C42" s="36"/>
      <c r="D42" s="36"/>
      <c r="E42" s="97"/>
      <c r="F42" s="36"/>
      <c r="G42" s="36"/>
      <c r="H42" s="36"/>
    </row>
    <row r="43" spans="1:8" ht="21.75" customHeight="1" x14ac:dyDescent="0.15">
      <c r="A43" s="36"/>
      <c r="B43" s="36"/>
      <c r="C43" s="36"/>
      <c r="D43" s="36"/>
      <c r="E43" s="97"/>
      <c r="F43" s="36"/>
      <c r="G43" s="36"/>
      <c r="H43" s="36"/>
    </row>
    <row r="44" spans="1:8" ht="21.75" customHeight="1" x14ac:dyDescent="0.15">
      <c r="A44" s="36"/>
      <c r="B44" s="36"/>
      <c r="C44" s="36"/>
      <c r="D44" s="36"/>
      <c r="E44" s="97"/>
      <c r="F44" s="36"/>
      <c r="G44" s="36"/>
      <c r="H44" s="36"/>
    </row>
    <row r="45" spans="1:8" ht="21.75" customHeight="1" x14ac:dyDescent="0.15">
      <c r="A45" s="36"/>
      <c r="B45" s="36"/>
      <c r="C45" s="36"/>
      <c r="D45" s="36"/>
      <c r="E45" s="97"/>
      <c r="F45" s="36"/>
      <c r="G45" s="36"/>
      <c r="H45" s="36"/>
    </row>
    <row r="46" spans="1:8" ht="21.75" customHeight="1" x14ac:dyDescent="0.15">
      <c r="A46" s="36"/>
      <c r="B46" s="36"/>
      <c r="C46" s="36"/>
      <c r="D46" s="36"/>
      <c r="E46" s="97"/>
      <c r="F46" s="36"/>
      <c r="G46" s="36"/>
      <c r="H46" s="36"/>
    </row>
    <row r="47" spans="1:8" ht="21.75" customHeight="1" x14ac:dyDescent="0.15">
      <c r="A47" s="36"/>
      <c r="B47" s="36"/>
      <c r="C47" s="36"/>
      <c r="D47" s="36"/>
      <c r="E47" s="97"/>
      <c r="F47" s="36"/>
      <c r="G47" s="36"/>
      <c r="H47" s="36"/>
    </row>
    <row r="48" spans="1:8" ht="21.75" customHeight="1" x14ac:dyDescent="0.15">
      <c r="A48" s="36"/>
      <c r="B48" s="36"/>
      <c r="C48" s="36"/>
      <c r="D48" s="36"/>
      <c r="E48" s="97"/>
      <c r="F48" s="36"/>
      <c r="G48" s="36"/>
      <c r="H48" s="36"/>
    </row>
    <row r="49" spans="1:8" ht="21.75" customHeight="1" x14ac:dyDescent="0.15">
      <c r="A49" s="36"/>
      <c r="B49" s="36"/>
      <c r="C49" s="36"/>
      <c r="D49" s="36"/>
      <c r="E49" s="97"/>
      <c r="F49" s="36"/>
      <c r="G49" s="36"/>
      <c r="H49" s="36"/>
    </row>
    <row r="50" spans="1:8" ht="21.75" customHeight="1" x14ac:dyDescent="0.15">
      <c r="A50" s="36"/>
      <c r="B50" s="36"/>
      <c r="C50" s="36"/>
      <c r="D50" s="36"/>
      <c r="E50" s="97"/>
      <c r="F50" s="36"/>
      <c r="G50" s="36"/>
      <c r="H50" s="36"/>
    </row>
    <row r="51" spans="1:8" ht="21.75" customHeight="1" x14ac:dyDescent="0.15">
      <c r="A51" s="36"/>
      <c r="B51" s="36"/>
      <c r="C51" s="36"/>
      <c r="D51" s="36"/>
      <c r="E51" s="97"/>
      <c r="F51" s="36"/>
      <c r="G51" s="36"/>
      <c r="H51" s="36"/>
    </row>
    <row r="52" spans="1:8" ht="21.75" customHeight="1" x14ac:dyDescent="0.15">
      <c r="A52" s="36"/>
      <c r="B52" s="36"/>
      <c r="C52" s="36"/>
      <c r="D52" s="36"/>
      <c r="E52" s="97"/>
      <c r="F52" s="36"/>
      <c r="G52" s="36"/>
      <c r="H52" s="36"/>
    </row>
    <row r="53" spans="1:8" ht="21.75" customHeight="1" x14ac:dyDescent="0.15">
      <c r="A53" s="36"/>
      <c r="B53" s="36"/>
      <c r="C53" s="36"/>
      <c r="D53" s="36"/>
      <c r="E53" s="97"/>
      <c r="F53" s="36"/>
      <c r="G53" s="36"/>
      <c r="H53" s="36"/>
    </row>
    <row r="54" spans="1:8" ht="21.75" customHeight="1" x14ac:dyDescent="0.15">
      <c r="A54" s="36"/>
      <c r="B54" s="36"/>
      <c r="C54" s="36"/>
      <c r="D54" s="36"/>
      <c r="E54" s="97"/>
      <c r="F54" s="36"/>
      <c r="G54" s="36"/>
      <c r="H54" s="36"/>
    </row>
    <row r="55" spans="1:8" ht="21.75" customHeight="1" x14ac:dyDescent="0.15">
      <c r="A55" s="36"/>
      <c r="B55" s="36"/>
      <c r="C55" s="36"/>
      <c r="D55" s="36"/>
      <c r="E55" s="97"/>
      <c r="F55" s="36"/>
      <c r="G55" s="36"/>
      <c r="H55" s="36"/>
    </row>
    <row r="56" spans="1:8" ht="21.75" customHeight="1" x14ac:dyDescent="0.15">
      <c r="A56" s="36"/>
      <c r="B56" s="36"/>
      <c r="C56" s="36"/>
      <c r="D56" s="36"/>
      <c r="E56" s="97"/>
      <c r="F56" s="36"/>
      <c r="G56" s="36"/>
      <c r="H56" s="36"/>
    </row>
    <row r="57" spans="1:8" ht="21.75" customHeight="1" x14ac:dyDescent="0.15">
      <c r="A57" s="36"/>
      <c r="B57" s="36"/>
      <c r="C57" s="36"/>
      <c r="D57" s="36"/>
      <c r="E57" s="97"/>
      <c r="F57" s="36"/>
      <c r="G57" s="36"/>
      <c r="H57" s="36"/>
    </row>
    <row r="58" spans="1:8" ht="21.75" customHeight="1" x14ac:dyDescent="0.15">
      <c r="A58" s="36"/>
      <c r="B58" s="36"/>
      <c r="C58" s="36"/>
      <c r="D58" s="36"/>
      <c r="E58" s="97"/>
      <c r="F58" s="36"/>
      <c r="G58" s="36"/>
      <c r="H58" s="36"/>
    </row>
    <row r="59" spans="1:8" ht="21.75" customHeight="1" x14ac:dyDescent="0.15">
      <c r="A59" s="36"/>
      <c r="B59" s="36"/>
      <c r="C59" s="36"/>
      <c r="D59" s="36"/>
      <c r="E59" s="97"/>
      <c r="F59" s="36"/>
      <c r="G59" s="36"/>
      <c r="H59" s="36"/>
    </row>
    <row r="60" spans="1:8" ht="21.75" customHeight="1" x14ac:dyDescent="0.15">
      <c r="A60" s="36"/>
      <c r="B60" s="36"/>
      <c r="C60" s="36"/>
      <c r="D60" s="36"/>
      <c r="E60" s="97"/>
      <c r="F60" s="36"/>
      <c r="G60" s="36"/>
      <c r="H60" s="36"/>
    </row>
    <row r="61" spans="1:8" ht="21.75" customHeight="1" x14ac:dyDescent="0.15">
      <c r="A61" s="36"/>
      <c r="B61" s="36"/>
      <c r="C61" s="36"/>
      <c r="D61" s="36"/>
      <c r="E61" s="97"/>
      <c r="F61" s="36"/>
      <c r="G61" s="36"/>
      <c r="H61" s="36"/>
    </row>
    <row r="62" spans="1:8" ht="21.75" customHeight="1" x14ac:dyDescent="0.15">
      <c r="A62" s="36"/>
      <c r="B62" s="36"/>
      <c r="C62" s="36"/>
      <c r="D62" s="36"/>
      <c r="E62" s="97"/>
      <c r="F62" s="36"/>
      <c r="G62" s="36"/>
      <c r="H62" s="36"/>
    </row>
    <row r="63" spans="1:8" ht="21.75" customHeight="1" x14ac:dyDescent="0.15">
      <c r="A63" s="36"/>
      <c r="B63" s="36"/>
      <c r="C63" s="36"/>
      <c r="D63" s="36"/>
      <c r="E63" s="97"/>
      <c r="F63" s="36"/>
      <c r="G63" s="36"/>
      <c r="H63" s="36"/>
    </row>
    <row r="64" spans="1:8" ht="21.75" customHeight="1" x14ac:dyDescent="0.15">
      <c r="A64" s="36"/>
      <c r="B64" s="36"/>
      <c r="C64" s="36"/>
      <c r="D64" s="36"/>
      <c r="E64" s="97"/>
      <c r="F64" s="36"/>
      <c r="G64" s="36"/>
      <c r="H64" s="36"/>
    </row>
    <row r="65" spans="1:8" ht="21.75" customHeight="1" x14ac:dyDescent="0.15">
      <c r="A65" s="36"/>
      <c r="B65" s="36"/>
      <c r="C65" s="36"/>
      <c r="D65" s="36"/>
      <c r="E65" s="97"/>
      <c r="F65" s="36"/>
      <c r="G65" s="36"/>
      <c r="H65" s="36"/>
    </row>
    <row r="66" spans="1:8" ht="21.75" customHeight="1" x14ac:dyDescent="0.15">
      <c r="A66" s="36"/>
      <c r="B66" s="36"/>
      <c r="C66" s="36"/>
      <c r="D66" s="36"/>
      <c r="E66" s="97"/>
      <c r="F66" s="36"/>
      <c r="G66" s="36"/>
      <c r="H66" s="36"/>
    </row>
    <row r="67" spans="1:8" ht="21.75" customHeight="1" x14ac:dyDescent="0.15">
      <c r="A67" s="36"/>
      <c r="B67" s="36"/>
      <c r="C67" s="36"/>
      <c r="D67" s="36"/>
      <c r="E67" s="97"/>
      <c r="F67" s="36"/>
      <c r="G67" s="36"/>
      <c r="H67" s="36"/>
    </row>
    <row r="68" spans="1:8" ht="21.75" customHeight="1" x14ac:dyDescent="0.15">
      <c r="A68" s="36"/>
      <c r="B68" s="36"/>
      <c r="C68" s="36"/>
      <c r="D68" s="36"/>
      <c r="E68" s="97"/>
      <c r="F68" s="36"/>
      <c r="G68" s="36"/>
      <c r="H68" s="36"/>
    </row>
    <row r="69" spans="1:8" ht="21.75" customHeight="1" x14ac:dyDescent="0.15">
      <c r="A69" s="36"/>
      <c r="B69" s="36"/>
      <c r="C69" s="36"/>
      <c r="D69" s="36"/>
      <c r="E69" s="97"/>
      <c r="F69" s="36"/>
      <c r="G69" s="36"/>
      <c r="H69" s="36"/>
    </row>
    <row r="70" spans="1:8" ht="21.75" customHeight="1" x14ac:dyDescent="0.15">
      <c r="A70" s="36"/>
      <c r="B70" s="36"/>
      <c r="C70" s="36"/>
      <c r="D70" s="36"/>
      <c r="E70" s="97"/>
      <c r="F70" s="36"/>
      <c r="G70" s="36"/>
      <c r="H70" s="36"/>
    </row>
    <row r="71" spans="1:8" ht="21.75" customHeight="1" x14ac:dyDescent="0.15"/>
    <row r="72" spans="1:8" ht="21.75" customHeight="1" x14ac:dyDescent="0.15"/>
    <row r="73" spans="1:8" ht="21.75" customHeight="1" x14ac:dyDescent="0.15"/>
    <row r="74" spans="1:8" ht="21.75" customHeight="1" x14ac:dyDescent="0.15"/>
    <row r="75" spans="1:8" ht="21.75" customHeight="1" x14ac:dyDescent="0.15"/>
    <row r="76" spans="1:8" ht="21.75" customHeight="1" x14ac:dyDescent="0.15"/>
    <row r="77" spans="1:8" ht="21.75" customHeight="1" x14ac:dyDescent="0.15"/>
    <row r="78" spans="1:8" ht="21.75" customHeight="1" x14ac:dyDescent="0.15"/>
    <row r="79" spans="1:8" ht="21.75" customHeight="1" x14ac:dyDescent="0.15"/>
    <row r="80" spans="1:8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</sheetData>
  <sheetProtection algorithmName="SHA-512" hashValue="auf91GWC/0lpSaeMS8yTgyYzjArmlpPh2nWTB/FGxfgRHVl5HoTvuDj/h/QcC9O0I3LBFLAsm6xtv+gCEX96aQ==" saltValue="axCBIcvORQrhEwV/WpT2iA==" spinCount="100000" sheet="1" selectLockedCells="1"/>
  <mergeCells count="3">
    <mergeCell ref="A4:H4"/>
    <mergeCell ref="D8:E8"/>
    <mergeCell ref="A8:B8"/>
  </mergeCells>
  <phoneticPr fontId="4"/>
  <conditionalFormatting sqref="F11 F27:F28">
    <cfRule type="containsText" dxfId="136" priority="7" operator="containsText" text="122">
      <formula>NOT(ISERROR(SEARCH("122",F11)))</formula>
    </cfRule>
  </conditionalFormatting>
  <conditionalFormatting sqref="F12:F26">
    <cfRule type="cellIs" dxfId="135" priority="1" operator="greaterThan">
      <formula>39</formula>
    </cfRule>
    <cfRule type="cellIs" dxfId="134" priority="2" operator="greaterThan">
      <formula>39</formula>
    </cfRule>
    <cfRule type="cellIs" dxfId="133" priority="6" stopIfTrue="1" operator="greaterThan">
      <formula>41</formula>
    </cfRule>
  </conditionalFormatting>
  <conditionalFormatting sqref="E12:E26">
    <cfRule type="cellIs" dxfId="132" priority="3" operator="lessThan">
      <formula>30774</formula>
    </cfRule>
    <cfRule type="cellIs" dxfId="131" priority="4" operator="lessThan">
      <formula>30774</formula>
    </cfRule>
  </conditionalFormatting>
  <dataValidations count="2">
    <dataValidation type="list" allowBlank="1" showInputMessage="1" showErrorMessage="1" sqref="G11:G28" xr:uid="{2B4A9EF8-CEE0-F247-BC37-BBC8EEC4802B}">
      <formula1>$P$11:$P$12</formula1>
    </dataValidation>
    <dataValidation type="date" operator="greaterThanOrEqual" allowBlank="1" showInputMessage="1" showErrorMessage="1" errorTitle="申込できません" sqref="E12:E26" xr:uid="{3D1BE3B9-A1C3-D448-803A-04538F2980CD}">
      <formula1>$I$12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98E655-4EA0-DC4E-B39E-4C046FEE2954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>
    <pageSetUpPr fitToPage="1"/>
  </sheetPr>
  <dimension ref="A1:P53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1.5" style="37" customWidth="1"/>
    <col min="2" max="2" width="7.125" style="37" customWidth="1"/>
    <col min="3" max="3" width="17.5" style="37" customWidth="1"/>
    <col min="4" max="4" width="8.625" style="37" customWidth="1"/>
    <col min="5" max="5" width="12.75" style="109" customWidth="1"/>
    <col min="6" max="6" width="7.375" style="37" customWidth="1"/>
    <col min="7" max="7" width="7.125" style="37" customWidth="1"/>
    <col min="8" max="8" width="32.125" style="37" customWidth="1"/>
    <col min="9" max="9" width="11.875" style="37" customWidth="1"/>
    <col min="10" max="15" width="3.625" style="37" customWidth="1"/>
    <col min="16" max="16" width="3.625" style="37" hidden="1" customWidth="1"/>
    <col min="17" max="108" width="3.625" style="37" customWidth="1"/>
    <col min="109" max="16384" width="9" style="37"/>
  </cols>
  <sheetData>
    <row r="1" spans="1:16" ht="14.25" x14ac:dyDescent="0.15">
      <c r="H1" s="83" t="s">
        <v>108</v>
      </c>
    </row>
    <row r="2" spans="1:16" ht="18.75" x14ac:dyDescent="0.15">
      <c r="A2" s="135" t="str">
        <f>"第"&amp;Facesheet!$B$2&amp;"回福岡県民スポーツ大会"</f>
        <v>第67回福岡県民スポーツ大会</v>
      </c>
      <c r="B2" s="135"/>
      <c r="C2" s="135"/>
      <c r="H2" s="83"/>
    </row>
    <row r="4" spans="1:16" ht="21.75" customHeight="1" x14ac:dyDescent="0.15">
      <c r="A4" s="529" t="s">
        <v>229</v>
      </c>
      <c r="B4" s="529"/>
      <c r="C4" s="529"/>
      <c r="D4" s="529"/>
      <c r="E4" s="529"/>
      <c r="F4" s="529"/>
      <c r="G4" s="529"/>
      <c r="H4" s="529"/>
    </row>
    <row r="5" spans="1:16" ht="9.9499999999999993" customHeight="1" x14ac:dyDescent="0.15"/>
    <row r="6" spans="1:16" s="36" customFormat="1" ht="21.75" customHeight="1" x14ac:dyDescent="0.15">
      <c r="A6" s="83" t="s">
        <v>14</v>
      </c>
      <c r="B6" s="187" t="s">
        <v>94</v>
      </c>
      <c r="C6" s="87">
        <f>'0.役員名簿'!$B$7</f>
        <v>0</v>
      </c>
      <c r="D6" s="36" t="s">
        <v>95</v>
      </c>
      <c r="E6" s="97"/>
    </row>
    <row r="7" spans="1:16" ht="9" customHeight="1" x14ac:dyDescent="0.15"/>
    <row r="8" spans="1:16" s="36" customFormat="1" ht="23.25" customHeight="1" x14ac:dyDescent="0.15">
      <c r="A8" s="532" t="s">
        <v>602</v>
      </c>
      <c r="B8" s="532"/>
      <c r="C8" s="194"/>
      <c r="D8" s="528">
        <f>H32</f>
        <v>30774</v>
      </c>
      <c r="E8" s="528"/>
      <c r="F8" s="36" t="s">
        <v>521</v>
      </c>
    </row>
    <row r="9" spans="1:16" s="36" customFormat="1" ht="6" customHeight="1" x14ac:dyDescent="0.15">
      <c r="E9" s="97"/>
    </row>
    <row r="10" spans="1:16" s="36" customFormat="1" ht="30" customHeight="1" x14ac:dyDescent="0.15">
      <c r="A10" s="112"/>
      <c r="B10" s="112" t="s">
        <v>2</v>
      </c>
      <c r="C10" s="114" t="s">
        <v>7</v>
      </c>
      <c r="D10" s="188" t="s">
        <v>11</v>
      </c>
      <c r="E10" s="118" t="s">
        <v>3</v>
      </c>
      <c r="F10" s="114" t="s">
        <v>12</v>
      </c>
      <c r="G10" s="114" t="s">
        <v>9</v>
      </c>
      <c r="H10" s="112" t="s">
        <v>8</v>
      </c>
    </row>
    <row r="11" spans="1:16" s="36" customFormat="1" ht="26.25" customHeight="1" x14ac:dyDescent="0.15">
      <c r="A11" s="84" t="s">
        <v>4</v>
      </c>
      <c r="B11" s="189"/>
      <c r="C11" s="47"/>
      <c r="D11" s="190"/>
      <c r="E11" s="70"/>
      <c r="F11" s="115" t="str">
        <f>IF(E11="","",DATEDIF(E11,Facesheet!$B$3,"Y"))</f>
        <v/>
      </c>
      <c r="G11" s="52"/>
      <c r="H11" s="51"/>
      <c r="I11" s="104"/>
    </row>
    <row r="12" spans="1:16" s="36" customFormat="1" ht="26.25" customHeight="1" x14ac:dyDescent="0.15">
      <c r="A12" s="84" t="s">
        <v>10</v>
      </c>
      <c r="B12" s="49"/>
      <c r="C12" s="47"/>
      <c r="D12" s="44"/>
      <c r="E12" s="68"/>
      <c r="F12" s="106" t="str">
        <f>IF(E12="","",DATEDIF(E12,Facesheet!$B$3,"Y"))</f>
        <v/>
      </c>
      <c r="G12" s="52"/>
      <c r="H12" s="51"/>
      <c r="I12" s="104"/>
      <c r="P12" s="36" t="s">
        <v>533</v>
      </c>
    </row>
    <row r="13" spans="1:16" s="36" customFormat="1" ht="26.25" customHeight="1" x14ac:dyDescent="0.15">
      <c r="A13" s="84" t="s">
        <v>10</v>
      </c>
      <c r="B13" s="49"/>
      <c r="C13" s="47"/>
      <c r="D13" s="44"/>
      <c r="E13" s="68"/>
      <c r="F13" s="106" t="str">
        <f>IF(E13="","",DATEDIF(E13,Facesheet!$B$3,"Y"))</f>
        <v/>
      </c>
      <c r="G13" s="52"/>
      <c r="H13" s="51"/>
    </row>
    <row r="14" spans="1:16" s="36" customFormat="1" ht="26.25" customHeight="1" x14ac:dyDescent="0.15">
      <c r="A14" s="84" t="s">
        <v>10</v>
      </c>
      <c r="B14" s="49"/>
      <c r="C14" s="47"/>
      <c r="D14" s="44"/>
      <c r="E14" s="68"/>
      <c r="F14" s="106" t="str">
        <f>IF(E14="","",DATEDIF(E14,Facesheet!$B$3,"Y"))</f>
        <v/>
      </c>
      <c r="G14" s="52"/>
      <c r="H14" s="51"/>
    </row>
    <row r="15" spans="1:16" s="36" customFormat="1" ht="26.25" customHeight="1" x14ac:dyDescent="0.15">
      <c r="A15" s="84" t="s">
        <v>10</v>
      </c>
      <c r="B15" s="49"/>
      <c r="C15" s="47"/>
      <c r="D15" s="44"/>
      <c r="E15" s="68"/>
      <c r="F15" s="106" t="str">
        <f>IF(E15="","",DATEDIF(E15,Facesheet!$B$3,"Y"))</f>
        <v/>
      </c>
      <c r="G15" s="52"/>
      <c r="H15" s="51"/>
    </row>
    <row r="16" spans="1:16" s="36" customFormat="1" ht="26.25" customHeight="1" x14ac:dyDescent="0.15">
      <c r="A16" s="84" t="s">
        <v>10</v>
      </c>
      <c r="B16" s="49"/>
      <c r="C16" s="47"/>
      <c r="D16" s="44"/>
      <c r="E16" s="68"/>
      <c r="F16" s="106" t="str">
        <f>IF(E16="","",DATEDIF(E16,Facesheet!$B$3,"Y"))</f>
        <v/>
      </c>
      <c r="G16" s="52"/>
      <c r="H16" s="51"/>
    </row>
    <row r="17" spans="1:8" s="36" customFormat="1" ht="26.25" customHeight="1" x14ac:dyDescent="0.15">
      <c r="A17" s="84" t="s">
        <v>10</v>
      </c>
      <c r="B17" s="49"/>
      <c r="C17" s="47"/>
      <c r="D17" s="44"/>
      <c r="E17" s="68"/>
      <c r="F17" s="106" t="str">
        <f>IF(E17="","",DATEDIF(E17,Facesheet!$B$3,"Y"))</f>
        <v/>
      </c>
      <c r="G17" s="52"/>
      <c r="H17" s="51"/>
    </row>
    <row r="18" spans="1:8" s="36" customFormat="1" ht="26.25" customHeight="1" x14ac:dyDescent="0.15">
      <c r="A18" s="84" t="s">
        <v>10</v>
      </c>
      <c r="B18" s="49"/>
      <c r="C18" s="47"/>
      <c r="D18" s="44"/>
      <c r="E18" s="68"/>
      <c r="F18" s="106" t="str">
        <f>IF(E18="","",DATEDIF(E18,Facesheet!$B$3,"Y"))</f>
        <v/>
      </c>
      <c r="G18" s="52"/>
      <c r="H18" s="51"/>
    </row>
    <row r="19" spans="1:8" s="36" customFormat="1" ht="26.25" customHeight="1" x14ac:dyDescent="0.15">
      <c r="A19" s="84" t="s">
        <v>10</v>
      </c>
      <c r="B19" s="49"/>
      <c r="C19" s="47"/>
      <c r="D19" s="44"/>
      <c r="E19" s="68"/>
      <c r="F19" s="106" t="str">
        <f>IF(E19="","",DATEDIF(E19,Facesheet!$B$3,"Y"))</f>
        <v/>
      </c>
      <c r="G19" s="52"/>
      <c r="H19" s="51"/>
    </row>
    <row r="20" spans="1:8" s="36" customFormat="1" ht="26.25" customHeight="1" x14ac:dyDescent="0.15">
      <c r="A20" s="84" t="s">
        <v>10</v>
      </c>
      <c r="B20" s="49"/>
      <c r="C20" s="47"/>
      <c r="D20" s="44"/>
      <c r="E20" s="68"/>
      <c r="F20" s="106" t="str">
        <f>IF(E20="","",DATEDIF(E20,Facesheet!$B$3,"Y"))</f>
        <v/>
      </c>
      <c r="G20" s="52"/>
      <c r="H20" s="51"/>
    </row>
    <row r="21" spans="1:8" s="36" customFormat="1" ht="26.25" customHeight="1" x14ac:dyDescent="0.15">
      <c r="A21" s="84" t="s">
        <v>10</v>
      </c>
      <c r="B21" s="49"/>
      <c r="C21" s="47"/>
      <c r="D21" s="44"/>
      <c r="E21" s="68"/>
      <c r="F21" s="106" t="str">
        <f>IF(E21="","",DATEDIF(E21,Facesheet!$B$3,"Y"))</f>
        <v/>
      </c>
      <c r="G21" s="52"/>
      <c r="H21" s="51"/>
    </row>
    <row r="22" spans="1:8" s="36" customFormat="1" ht="26.25" customHeight="1" x14ac:dyDescent="0.15">
      <c r="A22" s="84" t="s">
        <v>10</v>
      </c>
      <c r="B22" s="49"/>
      <c r="C22" s="47"/>
      <c r="D22" s="44"/>
      <c r="E22" s="68"/>
      <c r="F22" s="106" t="str">
        <f>IF(E22="","",DATEDIF(E22,Facesheet!$B$3,"Y"))</f>
        <v/>
      </c>
      <c r="G22" s="52"/>
      <c r="H22" s="51"/>
    </row>
    <row r="23" spans="1:8" s="36" customFormat="1" ht="26.25" customHeight="1" x14ac:dyDescent="0.15">
      <c r="A23" s="84" t="s">
        <v>10</v>
      </c>
      <c r="B23" s="49"/>
      <c r="C23" s="47"/>
      <c r="D23" s="44"/>
      <c r="E23" s="68"/>
      <c r="F23" s="106" t="str">
        <f>IF(E23="","",DATEDIF(E23,Facesheet!$B$3,"Y"))</f>
        <v/>
      </c>
      <c r="G23" s="52"/>
      <c r="H23" s="51"/>
    </row>
    <row r="24" spans="1:8" s="36" customFormat="1" ht="26.25" customHeight="1" x14ac:dyDescent="0.15">
      <c r="A24" s="84" t="s">
        <v>10</v>
      </c>
      <c r="B24" s="49"/>
      <c r="C24" s="47"/>
      <c r="D24" s="44"/>
      <c r="E24" s="68"/>
      <c r="F24" s="106" t="str">
        <f>IF(E24="","",DATEDIF(E24,Facesheet!$B$3,"Y"))</f>
        <v/>
      </c>
      <c r="G24" s="52"/>
      <c r="H24" s="51"/>
    </row>
    <row r="25" spans="1:8" s="36" customFormat="1" ht="26.25" customHeight="1" x14ac:dyDescent="0.15">
      <c r="A25" s="84" t="s">
        <v>10</v>
      </c>
      <c r="B25" s="49"/>
      <c r="C25" s="47"/>
      <c r="D25" s="44"/>
      <c r="E25" s="68"/>
      <c r="F25" s="106" t="str">
        <f>IF(E25="","",DATEDIF(E25,Facesheet!$B$3,"Y"))</f>
        <v/>
      </c>
      <c r="G25" s="52"/>
      <c r="H25" s="51"/>
    </row>
    <row r="26" spans="1:8" s="36" customFormat="1" ht="26.25" customHeight="1" x14ac:dyDescent="0.15">
      <c r="A26" s="84" t="s">
        <v>10</v>
      </c>
      <c r="B26" s="49"/>
      <c r="C26" s="47"/>
      <c r="D26" s="44"/>
      <c r="E26" s="68"/>
      <c r="F26" s="106" t="str">
        <f>IF(E26="","",DATEDIF(E26,Facesheet!$B$3,"Y"))</f>
        <v/>
      </c>
      <c r="G26" s="52"/>
      <c r="H26" s="51"/>
    </row>
    <row r="27" spans="1:8" s="36" customFormat="1" ht="26.25" customHeight="1" x14ac:dyDescent="0.15">
      <c r="A27" s="84" t="s">
        <v>98</v>
      </c>
      <c r="B27" s="189"/>
      <c r="C27" s="47"/>
      <c r="D27" s="190"/>
      <c r="E27" s="70"/>
      <c r="F27" s="115" t="str">
        <f>IF(E27="","",DATEDIF(E27,Facesheet!$B$3,"Y"))</f>
        <v/>
      </c>
      <c r="G27" s="52"/>
      <c r="H27" s="51"/>
    </row>
    <row r="28" spans="1:8" s="36" customFormat="1" ht="26.25" customHeight="1" x14ac:dyDescent="0.15">
      <c r="A28" s="191" t="s">
        <v>624</v>
      </c>
      <c r="B28" s="189"/>
      <c r="C28" s="47"/>
      <c r="D28" s="190"/>
      <c r="E28" s="70"/>
      <c r="F28" s="115" t="str">
        <f>IF(E28="","",DATEDIF(E28,Facesheet!$B$3,"Y"))</f>
        <v/>
      </c>
      <c r="G28" s="52"/>
      <c r="H28" s="51"/>
    </row>
    <row r="29" spans="1:8" s="36" customFormat="1" ht="21.95" customHeight="1" x14ac:dyDescent="0.15">
      <c r="A29" s="36" t="s">
        <v>6</v>
      </c>
      <c r="E29" s="97"/>
    </row>
    <row r="30" spans="1:8" s="36" customFormat="1" ht="21.95" customHeight="1" x14ac:dyDescent="0.15">
      <c r="A30" s="36" t="s">
        <v>515</v>
      </c>
      <c r="E30" s="97"/>
    </row>
    <row r="31" spans="1:8" s="36" customFormat="1" ht="21.95" customHeight="1" x14ac:dyDescent="0.15">
      <c r="D31" s="116" t="s">
        <v>18</v>
      </c>
      <c r="E31" s="117">
        <f>COUNTA(C11:C28)</f>
        <v>0</v>
      </c>
    </row>
    <row r="32" spans="1:8" ht="21.75" customHeight="1" x14ac:dyDescent="0.15">
      <c r="A32" s="36"/>
      <c r="B32" s="36"/>
      <c r="C32" s="36"/>
      <c r="D32" s="36"/>
      <c r="E32" s="97"/>
      <c r="F32" s="36"/>
      <c r="G32" s="36"/>
      <c r="H32" s="104">
        <v>30774</v>
      </c>
    </row>
    <row r="33" spans="1:8" ht="21.75" customHeight="1" x14ac:dyDescent="0.15">
      <c r="A33" s="36"/>
      <c r="B33" s="36"/>
      <c r="C33" s="36"/>
      <c r="D33" s="36"/>
      <c r="E33" s="97"/>
      <c r="F33" s="36"/>
      <c r="G33" s="36"/>
      <c r="H33" s="36"/>
    </row>
    <row r="34" spans="1:8" ht="21.75" customHeight="1" x14ac:dyDescent="0.15">
      <c r="A34" s="36"/>
      <c r="B34" s="36"/>
      <c r="C34" s="36"/>
      <c r="D34" s="36"/>
      <c r="E34" s="97"/>
      <c r="F34" s="36"/>
      <c r="G34" s="36"/>
      <c r="H34" s="36"/>
    </row>
    <row r="35" spans="1:8" ht="21.75" customHeight="1" x14ac:dyDescent="0.15">
      <c r="A35" s="36"/>
      <c r="B35" s="36"/>
      <c r="C35" s="36"/>
      <c r="D35" s="36"/>
      <c r="E35" s="97"/>
      <c r="F35" s="36"/>
      <c r="G35" s="36"/>
      <c r="H35" s="36"/>
    </row>
    <row r="36" spans="1:8" ht="21.75" customHeight="1" x14ac:dyDescent="0.15">
      <c r="A36" s="36"/>
      <c r="B36" s="36"/>
      <c r="C36" s="36"/>
      <c r="D36" s="36"/>
      <c r="E36" s="97"/>
      <c r="F36" s="36"/>
      <c r="G36" s="36"/>
      <c r="H36" s="36"/>
    </row>
    <row r="37" spans="1:8" ht="21.75" customHeight="1" x14ac:dyDescent="0.15">
      <c r="A37" s="36"/>
      <c r="B37" s="36"/>
      <c r="C37" s="36"/>
      <c r="D37" s="36"/>
      <c r="E37" s="97"/>
      <c r="F37" s="36"/>
      <c r="G37" s="36"/>
      <c r="H37" s="36"/>
    </row>
    <row r="38" spans="1:8" ht="21.75" customHeight="1" x14ac:dyDescent="0.15">
      <c r="A38" s="36"/>
      <c r="B38" s="36"/>
      <c r="C38" s="36"/>
      <c r="D38" s="36"/>
      <c r="E38" s="97"/>
      <c r="F38" s="36"/>
      <c r="G38" s="36"/>
      <c r="H38" s="36"/>
    </row>
    <row r="39" spans="1:8" ht="21.75" customHeight="1" x14ac:dyDescent="0.15">
      <c r="A39" s="36"/>
      <c r="B39" s="36"/>
      <c r="C39" s="36"/>
      <c r="D39" s="36"/>
      <c r="E39" s="97"/>
      <c r="F39" s="36"/>
      <c r="G39" s="36"/>
      <c r="H39" s="36"/>
    </row>
    <row r="40" spans="1:8" ht="21.75" customHeight="1" x14ac:dyDescent="0.15">
      <c r="A40" s="36"/>
      <c r="B40" s="36"/>
      <c r="C40" s="36"/>
      <c r="D40" s="36"/>
      <c r="E40" s="97"/>
      <c r="F40" s="36"/>
      <c r="G40" s="36"/>
      <c r="H40" s="36"/>
    </row>
    <row r="41" spans="1:8" ht="21.75" customHeight="1" x14ac:dyDescent="0.15">
      <c r="A41" s="36"/>
      <c r="B41" s="36"/>
      <c r="C41" s="36"/>
      <c r="D41" s="36"/>
      <c r="E41" s="97"/>
      <c r="F41" s="36"/>
      <c r="G41" s="36"/>
      <c r="H41" s="36"/>
    </row>
    <row r="42" spans="1:8" ht="21.75" customHeight="1" x14ac:dyDescent="0.15">
      <c r="A42" s="36"/>
      <c r="B42" s="36"/>
      <c r="C42" s="36"/>
      <c r="D42" s="36"/>
      <c r="E42" s="97"/>
      <c r="F42" s="36"/>
      <c r="G42" s="36"/>
      <c r="H42" s="36"/>
    </row>
    <row r="43" spans="1:8" ht="21.75" customHeight="1" x14ac:dyDescent="0.15">
      <c r="A43" s="36"/>
      <c r="B43" s="36"/>
      <c r="C43" s="36"/>
      <c r="D43" s="36"/>
      <c r="E43" s="97"/>
      <c r="F43" s="36"/>
      <c r="G43" s="36"/>
      <c r="H43" s="36"/>
    </row>
    <row r="44" spans="1:8" ht="21.75" customHeight="1" x14ac:dyDescent="0.15">
      <c r="A44" s="36"/>
      <c r="B44" s="36"/>
      <c r="C44" s="36"/>
      <c r="D44" s="36"/>
      <c r="E44" s="97"/>
      <c r="F44" s="36"/>
      <c r="G44" s="36"/>
      <c r="H44" s="36"/>
    </row>
    <row r="45" spans="1:8" ht="21.75" customHeight="1" x14ac:dyDescent="0.15">
      <c r="A45" s="36"/>
      <c r="B45" s="36"/>
      <c r="C45" s="36"/>
      <c r="D45" s="36"/>
      <c r="E45" s="97"/>
      <c r="F45" s="36"/>
      <c r="G45" s="36"/>
      <c r="H45" s="36"/>
    </row>
    <row r="46" spans="1:8" ht="21.75" customHeight="1" x14ac:dyDescent="0.15">
      <c r="A46" s="36"/>
      <c r="B46" s="36"/>
      <c r="C46" s="36"/>
      <c r="D46" s="36"/>
      <c r="E46" s="97"/>
      <c r="F46" s="36"/>
      <c r="G46" s="36"/>
      <c r="H46" s="36"/>
    </row>
    <row r="47" spans="1:8" ht="21.75" customHeight="1" x14ac:dyDescent="0.15">
      <c r="A47" s="36"/>
      <c r="B47" s="36"/>
      <c r="C47" s="36"/>
      <c r="D47" s="36"/>
      <c r="E47" s="97"/>
      <c r="F47" s="36"/>
      <c r="G47" s="36"/>
      <c r="H47" s="36"/>
    </row>
    <row r="48" spans="1:8" ht="21.75" customHeight="1" x14ac:dyDescent="0.15">
      <c r="A48" s="36"/>
      <c r="B48" s="36"/>
      <c r="C48" s="36"/>
      <c r="D48" s="36"/>
      <c r="E48" s="97"/>
      <c r="F48" s="36"/>
      <c r="G48" s="36"/>
      <c r="H48" s="36"/>
    </row>
    <row r="49" spans="1:8" ht="21.75" customHeight="1" x14ac:dyDescent="0.15">
      <c r="A49" s="36"/>
      <c r="B49" s="36"/>
      <c r="C49" s="36"/>
      <c r="D49" s="36"/>
      <c r="E49" s="97"/>
      <c r="F49" s="36"/>
      <c r="G49" s="36"/>
      <c r="H49" s="36"/>
    </row>
    <row r="50" spans="1:8" ht="21.75" customHeight="1" x14ac:dyDescent="0.15">
      <c r="A50" s="36"/>
      <c r="B50" s="36"/>
      <c r="C50" s="36"/>
      <c r="D50" s="36"/>
      <c r="E50" s="97"/>
      <c r="F50" s="36"/>
      <c r="G50" s="36"/>
      <c r="H50" s="36"/>
    </row>
    <row r="51" spans="1:8" ht="21.75" customHeight="1" x14ac:dyDescent="0.15">
      <c r="A51" s="36"/>
      <c r="B51" s="36"/>
      <c r="C51" s="36"/>
      <c r="D51" s="36"/>
      <c r="E51" s="97"/>
      <c r="F51" s="36"/>
      <c r="G51" s="36"/>
      <c r="H51" s="36"/>
    </row>
    <row r="52" spans="1:8" ht="21.75" customHeight="1" x14ac:dyDescent="0.15">
      <c r="A52" s="36"/>
      <c r="B52" s="36"/>
      <c r="C52" s="36"/>
      <c r="D52" s="36"/>
      <c r="E52" s="97"/>
      <c r="F52" s="36"/>
      <c r="G52" s="36"/>
      <c r="H52" s="36"/>
    </row>
    <row r="53" spans="1:8" ht="21.75" customHeight="1" x14ac:dyDescent="0.15">
      <c r="A53" s="36"/>
      <c r="B53" s="36"/>
      <c r="C53" s="36"/>
      <c r="D53" s="36"/>
      <c r="E53" s="97"/>
      <c r="F53" s="36"/>
      <c r="G53" s="36"/>
      <c r="H53" s="36"/>
    </row>
    <row r="54" spans="1:8" ht="21.75" customHeight="1" x14ac:dyDescent="0.15">
      <c r="A54" s="36"/>
      <c r="B54" s="36"/>
      <c r="C54" s="36"/>
      <c r="D54" s="36"/>
      <c r="E54" s="97"/>
      <c r="F54" s="36"/>
      <c r="G54" s="36"/>
      <c r="H54" s="36"/>
    </row>
    <row r="55" spans="1:8" ht="21.75" customHeight="1" x14ac:dyDescent="0.15">
      <c r="A55" s="36"/>
      <c r="B55" s="36"/>
      <c r="C55" s="36"/>
      <c r="D55" s="36"/>
      <c r="E55" s="97"/>
      <c r="F55" s="36"/>
      <c r="G55" s="36"/>
      <c r="H55" s="36"/>
    </row>
    <row r="56" spans="1:8" ht="21.75" customHeight="1" x14ac:dyDescent="0.15">
      <c r="A56" s="36"/>
      <c r="B56" s="36"/>
      <c r="C56" s="36"/>
      <c r="D56" s="36"/>
      <c r="E56" s="97"/>
      <c r="F56" s="36"/>
      <c r="G56" s="36"/>
      <c r="H56" s="36"/>
    </row>
    <row r="57" spans="1:8" ht="21.75" customHeight="1" x14ac:dyDescent="0.15">
      <c r="A57" s="36"/>
      <c r="B57" s="36"/>
      <c r="C57" s="36"/>
      <c r="D57" s="36"/>
      <c r="E57" s="97"/>
      <c r="F57" s="36"/>
      <c r="G57" s="36"/>
      <c r="H57" s="36"/>
    </row>
    <row r="58" spans="1:8" ht="21.75" customHeight="1" x14ac:dyDescent="0.15">
      <c r="A58" s="36"/>
      <c r="B58" s="36"/>
      <c r="C58" s="36"/>
      <c r="D58" s="36"/>
      <c r="E58" s="97"/>
      <c r="F58" s="36"/>
      <c r="G58" s="36"/>
      <c r="H58" s="36"/>
    </row>
    <row r="59" spans="1:8" ht="21.75" customHeight="1" x14ac:dyDescent="0.15">
      <c r="A59" s="36"/>
      <c r="B59" s="36"/>
      <c r="C59" s="36"/>
      <c r="D59" s="36"/>
      <c r="E59" s="97"/>
      <c r="F59" s="36"/>
      <c r="G59" s="36"/>
      <c r="H59" s="36"/>
    </row>
    <row r="60" spans="1:8" ht="21.75" customHeight="1" x14ac:dyDescent="0.15">
      <c r="A60" s="36"/>
      <c r="B60" s="36"/>
      <c r="C60" s="36"/>
      <c r="D60" s="36"/>
      <c r="E60" s="97"/>
      <c r="F60" s="36"/>
      <c r="G60" s="36"/>
      <c r="H60" s="36"/>
    </row>
    <row r="61" spans="1:8" ht="21.75" customHeight="1" x14ac:dyDescent="0.15">
      <c r="A61" s="36"/>
      <c r="B61" s="36"/>
      <c r="C61" s="36"/>
      <c r="D61" s="36"/>
      <c r="E61" s="97"/>
      <c r="F61" s="36"/>
      <c r="G61" s="36"/>
      <c r="H61" s="36"/>
    </row>
    <row r="62" spans="1:8" ht="21.75" customHeight="1" x14ac:dyDescent="0.15">
      <c r="A62" s="36"/>
      <c r="B62" s="36"/>
      <c r="C62" s="36"/>
      <c r="D62" s="36"/>
      <c r="E62" s="97"/>
      <c r="F62" s="36"/>
      <c r="G62" s="36"/>
      <c r="H62" s="36"/>
    </row>
    <row r="63" spans="1:8" ht="21.75" customHeight="1" x14ac:dyDescent="0.15">
      <c r="A63" s="36"/>
      <c r="B63" s="36"/>
      <c r="C63" s="36"/>
      <c r="D63" s="36"/>
      <c r="E63" s="97"/>
      <c r="F63" s="36"/>
      <c r="G63" s="36"/>
      <c r="H63" s="36"/>
    </row>
    <row r="64" spans="1:8" ht="21.75" customHeight="1" x14ac:dyDescent="0.15">
      <c r="A64" s="36"/>
      <c r="B64" s="36"/>
      <c r="C64" s="36"/>
      <c r="D64" s="36"/>
      <c r="E64" s="97"/>
      <c r="F64" s="36"/>
      <c r="G64" s="36"/>
      <c r="H64" s="36"/>
    </row>
    <row r="65" spans="1:8" ht="21.75" customHeight="1" x14ac:dyDescent="0.15">
      <c r="A65" s="36"/>
      <c r="B65" s="36"/>
      <c r="C65" s="36"/>
      <c r="D65" s="36"/>
      <c r="E65" s="97"/>
      <c r="F65" s="36"/>
      <c r="G65" s="36"/>
      <c r="H65" s="36"/>
    </row>
    <row r="66" spans="1:8" ht="21.75" customHeight="1" x14ac:dyDescent="0.15">
      <c r="A66" s="36"/>
      <c r="B66" s="36"/>
      <c r="C66" s="36"/>
      <c r="D66" s="36"/>
      <c r="E66" s="97"/>
      <c r="F66" s="36"/>
      <c r="G66" s="36"/>
      <c r="H66" s="36"/>
    </row>
    <row r="67" spans="1:8" ht="21.75" customHeight="1" x14ac:dyDescent="0.15">
      <c r="A67" s="36"/>
      <c r="B67" s="36"/>
      <c r="C67" s="36"/>
      <c r="D67" s="36"/>
      <c r="E67" s="97"/>
      <c r="F67" s="36"/>
      <c r="G67" s="36"/>
      <c r="H67" s="36"/>
    </row>
    <row r="68" spans="1:8" ht="21.75" customHeight="1" x14ac:dyDescent="0.15">
      <c r="A68" s="36"/>
      <c r="B68" s="36"/>
      <c r="C68" s="36"/>
      <c r="D68" s="36"/>
      <c r="E68" s="97"/>
      <c r="F68" s="36"/>
      <c r="G68" s="36"/>
      <c r="H68" s="36"/>
    </row>
    <row r="69" spans="1:8" ht="21.75" customHeight="1" x14ac:dyDescent="0.15">
      <c r="A69" s="36"/>
      <c r="B69" s="36"/>
      <c r="C69" s="36"/>
      <c r="D69" s="36"/>
      <c r="E69" s="97"/>
      <c r="F69" s="36"/>
      <c r="G69" s="36"/>
      <c r="H69" s="36"/>
    </row>
    <row r="70" spans="1:8" ht="21.75" customHeight="1" x14ac:dyDescent="0.15">
      <c r="A70" s="36"/>
      <c r="B70" s="36"/>
      <c r="C70" s="36"/>
      <c r="D70" s="36"/>
      <c r="E70" s="97"/>
      <c r="F70" s="36"/>
      <c r="G70" s="36"/>
      <c r="H70" s="36"/>
    </row>
    <row r="71" spans="1:8" ht="21.75" customHeight="1" x14ac:dyDescent="0.15"/>
    <row r="72" spans="1:8" ht="21.75" customHeight="1" x14ac:dyDescent="0.15"/>
    <row r="73" spans="1:8" ht="21.75" customHeight="1" x14ac:dyDescent="0.15"/>
    <row r="74" spans="1:8" ht="21.75" customHeight="1" x14ac:dyDescent="0.15"/>
    <row r="75" spans="1:8" ht="21.75" customHeight="1" x14ac:dyDescent="0.15"/>
    <row r="76" spans="1:8" ht="21.75" customHeight="1" x14ac:dyDescent="0.15"/>
    <row r="77" spans="1:8" ht="21.75" customHeight="1" x14ac:dyDescent="0.15"/>
    <row r="78" spans="1:8" ht="21.75" customHeight="1" x14ac:dyDescent="0.15"/>
    <row r="79" spans="1:8" ht="21.75" customHeight="1" x14ac:dyDescent="0.15"/>
    <row r="80" spans="1:8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</sheetData>
  <sheetProtection algorithmName="SHA-512" hashValue="pNBPOHf0jsYdy2g24k6BdT1YHzc59yNLjr62tWP4GbNQrRgmTrr8fSnYDVkcEbwgsThjYqcZWZX/0eUx6+P0Ew==" saltValue="nNIrmbSUz9S8NHKBs55FwQ==" spinCount="100000" sheet="1" selectLockedCells="1"/>
  <mergeCells count="3">
    <mergeCell ref="A4:H4"/>
    <mergeCell ref="D8:E8"/>
    <mergeCell ref="A8:B8"/>
  </mergeCells>
  <phoneticPr fontId="4"/>
  <conditionalFormatting sqref="F11 F27:F28">
    <cfRule type="containsText" dxfId="130" priority="7" operator="containsText" text="122">
      <formula>NOT(ISERROR(SEARCH("122",F11)))</formula>
    </cfRule>
  </conditionalFormatting>
  <conditionalFormatting sqref="F12:F26">
    <cfRule type="cellIs" dxfId="129" priority="1" operator="greaterThan">
      <formula>39</formula>
    </cfRule>
    <cfRule type="cellIs" dxfId="128" priority="2" operator="greaterThan">
      <formula>39</formula>
    </cfRule>
    <cfRule type="cellIs" dxfId="127" priority="6" stopIfTrue="1" operator="greaterThan">
      <formula>41</formula>
    </cfRule>
  </conditionalFormatting>
  <conditionalFormatting sqref="E12:E26">
    <cfRule type="cellIs" dxfId="126" priority="3" operator="lessThan">
      <formula>30774</formula>
    </cfRule>
    <cfRule type="cellIs" dxfId="125" priority="4" operator="lessThan">
      <formula>30774</formula>
    </cfRule>
  </conditionalFormatting>
  <dataValidations count="2">
    <dataValidation type="date" operator="greaterThanOrEqual" allowBlank="1" showInputMessage="1" showErrorMessage="1" errorTitle="申込できません" sqref="E12:E26" xr:uid="{00000000-0002-0000-1300-000000000000}">
      <formula1>$I$12</formula1>
    </dataValidation>
    <dataValidation type="list" allowBlank="1" showInputMessage="1" showErrorMessage="1" sqref="G11:G28" xr:uid="{276A0C82-8823-D348-8D8D-24BCC9822713}">
      <formula1>$P$11:$P$12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5191BF-0662-D44E-AE99-EE0FEBAA71C1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>
    <pageSetUpPr fitToPage="1"/>
  </sheetPr>
  <dimension ref="A1:H53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2.5" style="37" customWidth="1"/>
    <col min="2" max="2" width="6.875" style="37" customWidth="1"/>
    <col min="3" max="3" width="18.125" style="37" customWidth="1"/>
    <col min="4" max="4" width="8.625" style="37" customWidth="1"/>
    <col min="5" max="5" width="12.625" style="109" customWidth="1"/>
    <col min="6" max="6" width="7.625" style="37" customWidth="1"/>
    <col min="7" max="7" width="30.625" style="37" customWidth="1"/>
    <col min="8" max="8" width="12.375" style="37" customWidth="1"/>
    <col min="9" max="107" width="3.625" style="37" customWidth="1"/>
    <col min="108" max="16384" width="9" style="37"/>
  </cols>
  <sheetData>
    <row r="1" spans="1:8" ht="14.25" x14ac:dyDescent="0.15">
      <c r="G1" s="83" t="s">
        <v>109</v>
      </c>
    </row>
    <row r="2" spans="1:8" ht="18.75" x14ac:dyDescent="0.15">
      <c r="A2" s="135" t="str">
        <f>"第"&amp;Facesheet!$B$2&amp;"回福岡県民スポーツ大会"</f>
        <v>第67回福岡県民スポーツ大会</v>
      </c>
      <c r="B2" s="135"/>
      <c r="C2" s="135"/>
      <c r="F2" s="195"/>
      <c r="G2" s="119"/>
    </row>
    <row r="4" spans="1:8" ht="21.75" customHeight="1" x14ac:dyDescent="0.15">
      <c r="A4" s="529" t="s">
        <v>229</v>
      </c>
      <c r="B4" s="529"/>
      <c r="C4" s="529"/>
      <c r="D4" s="529"/>
      <c r="E4" s="529"/>
      <c r="F4" s="529"/>
      <c r="G4" s="529"/>
    </row>
    <row r="5" spans="1:8" ht="14.1" customHeight="1" x14ac:dyDescent="0.15"/>
    <row r="6" spans="1:8" s="36" customFormat="1" ht="21.75" customHeight="1" x14ac:dyDescent="0.15">
      <c r="A6" s="83" t="s">
        <v>14</v>
      </c>
      <c r="B6" s="187" t="s">
        <v>96</v>
      </c>
      <c r="C6" s="87">
        <f>'0.役員名簿'!$B$7</f>
        <v>0</v>
      </c>
      <c r="D6" s="36" t="s">
        <v>97</v>
      </c>
      <c r="E6" s="97"/>
    </row>
    <row r="7" spans="1:8" ht="12.95" customHeight="1" x14ac:dyDescent="0.15"/>
    <row r="8" spans="1:8" s="36" customFormat="1" ht="27.75" customHeight="1" x14ac:dyDescent="0.15">
      <c r="A8" s="532" t="s">
        <v>604</v>
      </c>
      <c r="B8" s="532"/>
      <c r="C8" s="192"/>
      <c r="D8" s="528">
        <f>G30</f>
        <v>32598</v>
      </c>
      <c r="E8" s="528"/>
      <c r="F8" s="36" t="s">
        <v>522</v>
      </c>
    </row>
    <row r="9" spans="1:8" s="36" customFormat="1" ht="6" customHeight="1" x14ac:dyDescent="0.15">
      <c r="C9" s="111"/>
      <c r="E9" s="97"/>
    </row>
    <row r="10" spans="1:8" s="36" customFormat="1" ht="30.75" customHeight="1" x14ac:dyDescent="0.15">
      <c r="A10" s="112"/>
      <c r="B10" s="112" t="s">
        <v>2</v>
      </c>
      <c r="C10" s="112" t="s">
        <v>7</v>
      </c>
      <c r="D10" s="188" t="s">
        <v>11</v>
      </c>
      <c r="E10" s="113" t="s">
        <v>3</v>
      </c>
      <c r="F10" s="114" t="s">
        <v>12</v>
      </c>
      <c r="G10" s="112" t="s">
        <v>8</v>
      </c>
    </row>
    <row r="11" spans="1:8" s="36" customFormat="1" ht="26.25" customHeight="1" x14ac:dyDescent="0.15">
      <c r="A11" s="84" t="s">
        <v>4</v>
      </c>
      <c r="B11" s="189"/>
      <c r="C11" s="50"/>
      <c r="D11" s="190"/>
      <c r="E11" s="69"/>
      <c r="F11" s="115" t="str">
        <f>IF(E11="","",DATEDIF(E11,Facesheet!$B$3,"Y"))</f>
        <v/>
      </c>
      <c r="G11" s="51"/>
      <c r="H11" s="104"/>
    </row>
    <row r="12" spans="1:8" s="36" customFormat="1" ht="26.25" customHeight="1" x14ac:dyDescent="0.15">
      <c r="A12" s="84" t="s">
        <v>10</v>
      </c>
      <c r="B12" s="49"/>
      <c r="C12" s="50"/>
      <c r="D12" s="44"/>
      <c r="E12" s="69"/>
      <c r="F12" s="115" t="str">
        <f>IF(E12="","",DATEDIF(E12,Facesheet!$B$3,"Y"))</f>
        <v/>
      </c>
      <c r="G12" s="51"/>
    </row>
    <row r="13" spans="1:8" s="36" customFormat="1" ht="26.25" customHeight="1" x14ac:dyDescent="0.15">
      <c r="A13" s="84" t="s">
        <v>10</v>
      </c>
      <c r="B13" s="49"/>
      <c r="C13" s="50"/>
      <c r="D13" s="44"/>
      <c r="E13" s="69"/>
      <c r="F13" s="115" t="str">
        <f>IF(E13="","",DATEDIF(E13,Facesheet!$B$3,"Y"))</f>
        <v/>
      </c>
      <c r="G13" s="51"/>
    </row>
    <row r="14" spans="1:8" s="36" customFormat="1" ht="26.25" customHeight="1" x14ac:dyDescent="0.15">
      <c r="A14" s="84" t="s">
        <v>10</v>
      </c>
      <c r="B14" s="49"/>
      <c r="C14" s="50"/>
      <c r="D14" s="44"/>
      <c r="E14" s="69"/>
      <c r="F14" s="115" t="str">
        <f>IF(E14="","",DATEDIF(E14,Facesheet!$B$3,"Y"))</f>
        <v/>
      </c>
      <c r="G14" s="51"/>
    </row>
    <row r="15" spans="1:8" s="36" customFormat="1" ht="26.25" customHeight="1" x14ac:dyDescent="0.15">
      <c r="A15" s="84" t="s">
        <v>10</v>
      </c>
      <c r="B15" s="49"/>
      <c r="C15" s="50"/>
      <c r="D15" s="44"/>
      <c r="E15" s="69"/>
      <c r="F15" s="115" t="str">
        <f>IF(E15="","",DATEDIF(E15,Facesheet!$B$3,"Y"))</f>
        <v/>
      </c>
      <c r="G15" s="51"/>
    </row>
    <row r="16" spans="1:8" s="36" customFormat="1" ht="26.25" customHeight="1" x14ac:dyDescent="0.15">
      <c r="A16" s="84" t="s">
        <v>10</v>
      </c>
      <c r="B16" s="49"/>
      <c r="C16" s="50"/>
      <c r="D16" s="44"/>
      <c r="E16" s="69"/>
      <c r="F16" s="115" t="str">
        <f>IF(E16="","",DATEDIF(E16,Facesheet!$B$3,"Y"))</f>
        <v/>
      </c>
      <c r="G16" s="51"/>
    </row>
    <row r="17" spans="1:7" s="36" customFormat="1" ht="26.25" customHeight="1" x14ac:dyDescent="0.15">
      <c r="A17" s="84" t="s">
        <v>10</v>
      </c>
      <c r="B17" s="49"/>
      <c r="C17" s="50"/>
      <c r="D17" s="44"/>
      <c r="E17" s="69"/>
      <c r="F17" s="115" t="str">
        <f>IF(E17="","",DATEDIF(E17,Facesheet!$B$3,"Y"))</f>
        <v/>
      </c>
      <c r="G17" s="51"/>
    </row>
    <row r="18" spans="1:7" s="36" customFormat="1" ht="26.25" customHeight="1" x14ac:dyDescent="0.15">
      <c r="A18" s="84" t="s">
        <v>10</v>
      </c>
      <c r="B18" s="49"/>
      <c r="C18" s="50"/>
      <c r="D18" s="44"/>
      <c r="E18" s="69"/>
      <c r="F18" s="115" t="str">
        <f>IF(E18="","",DATEDIF(E18,Facesheet!$B$3,"Y"))</f>
        <v/>
      </c>
      <c r="G18" s="51"/>
    </row>
    <row r="19" spans="1:7" s="36" customFormat="1" ht="26.25" customHeight="1" x14ac:dyDescent="0.15">
      <c r="A19" s="84" t="s">
        <v>10</v>
      </c>
      <c r="B19" s="49"/>
      <c r="C19" s="50"/>
      <c r="D19" s="44"/>
      <c r="E19" s="69"/>
      <c r="F19" s="115" t="str">
        <f>IF(E19="","",DATEDIF(E19,Facesheet!$B$3,"Y"))</f>
        <v/>
      </c>
      <c r="G19" s="51"/>
    </row>
    <row r="20" spans="1:7" s="36" customFormat="1" ht="26.25" customHeight="1" x14ac:dyDescent="0.15">
      <c r="A20" s="84" t="s">
        <v>10</v>
      </c>
      <c r="B20" s="49"/>
      <c r="C20" s="50"/>
      <c r="D20" s="44"/>
      <c r="E20" s="69"/>
      <c r="F20" s="115" t="str">
        <f>IF(E20="","",DATEDIF(E20,Facesheet!$B$3,"Y"))</f>
        <v/>
      </c>
      <c r="G20" s="51"/>
    </row>
    <row r="21" spans="1:7" s="36" customFormat="1" ht="26.25" customHeight="1" x14ac:dyDescent="0.15">
      <c r="A21" s="84" t="s">
        <v>10</v>
      </c>
      <c r="B21" s="49"/>
      <c r="C21" s="50"/>
      <c r="D21" s="44"/>
      <c r="E21" s="69"/>
      <c r="F21" s="115" t="str">
        <f>IF(E21="","",DATEDIF(E21,Facesheet!$B$3,"Y"))</f>
        <v/>
      </c>
      <c r="G21" s="51"/>
    </row>
    <row r="22" spans="1:7" s="36" customFormat="1" ht="26.25" customHeight="1" x14ac:dyDescent="0.15">
      <c r="A22" s="84" t="s">
        <v>10</v>
      </c>
      <c r="B22" s="49"/>
      <c r="C22" s="50"/>
      <c r="D22" s="44"/>
      <c r="E22" s="69"/>
      <c r="F22" s="115" t="str">
        <f>IF(E22="","",DATEDIF(E22,Facesheet!$B$3,"Y"))</f>
        <v/>
      </c>
      <c r="G22" s="51"/>
    </row>
    <row r="23" spans="1:7" s="36" customFormat="1" ht="26.25" customHeight="1" x14ac:dyDescent="0.15">
      <c r="A23" s="84" t="s">
        <v>10</v>
      </c>
      <c r="B23" s="49"/>
      <c r="C23" s="50"/>
      <c r="D23" s="44"/>
      <c r="E23" s="69"/>
      <c r="F23" s="115" t="str">
        <f>IF(E23="","",DATEDIF(E23,Facesheet!$B$3,"Y"))</f>
        <v/>
      </c>
      <c r="G23" s="51"/>
    </row>
    <row r="24" spans="1:7" s="36" customFormat="1" ht="26.25" customHeight="1" x14ac:dyDescent="0.15">
      <c r="A24" s="84" t="s">
        <v>99</v>
      </c>
      <c r="B24" s="189"/>
      <c r="C24" s="50"/>
      <c r="D24" s="190"/>
      <c r="E24" s="69"/>
      <c r="F24" s="115" t="str">
        <f>IF(E24="","",DATEDIF(E24,Facesheet!$B$3,"Y"))</f>
        <v/>
      </c>
      <c r="G24" s="51"/>
    </row>
    <row r="25" spans="1:7" s="36" customFormat="1" ht="26.25" customHeight="1" x14ac:dyDescent="0.15">
      <c r="A25" s="191" t="s">
        <v>624</v>
      </c>
      <c r="B25" s="189"/>
      <c r="C25" s="50"/>
      <c r="D25" s="190"/>
      <c r="E25" s="69"/>
      <c r="F25" s="115" t="str">
        <f>IF(E25="","",DATEDIF(E25,Facesheet!$B$3,"Y"))</f>
        <v/>
      </c>
      <c r="G25" s="51"/>
    </row>
    <row r="26" spans="1:7" s="36" customFormat="1" ht="21.75" customHeight="1" x14ac:dyDescent="0.15">
      <c r="A26" s="36" t="s">
        <v>6</v>
      </c>
      <c r="E26" s="196"/>
      <c r="F26" s="197"/>
    </row>
    <row r="27" spans="1:7" s="36" customFormat="1" ht="21.75" customHeight="1" x14ac:dyDescent="0.15">
      <c r="D27" s="116" t="s">
        <v>18</v>
      </c>
      <c r="E27" s="137">
        <f>COUNTA(C11:C25)</f>
        <v>0</v>
      </c>
    </row>
    <row r="28" spans="1:7" ht="21.75" customHeight="1" x14ac:dyDescent="0.15">
      <c r="A28" s="36"/>
      <c r="B28" s="36"/>
      <c r="C28" s="36"/>
      <c r="D28" s="36"/>
      <c r="E28" s="97"/>
      <c r="F28" s="36"/>
    </row>
    <row r="29" spans="1:7" ht="21.75" customHeight="1" x14ac:dyDescent="0.15">
      <c r="A29" s="36"/>
      <c r="B29" s="36"/>
      <c r="C29" s="36"/>
      <c r="D29" s="36"/>
      <c r="E29" s="97"/>
      <c r="F29" s="36"/>
      <c r="G29" s="36"/>
    </row>
    <row r="30" spans="1:7" ht="21.75" customHeight="1" x14ac:dyDescent="0.15">
      <c r="A30" s="36"/>
      <c r="B30" s="36"/>
      <c r="C30" s="36"/>
      <c r="D30" s="36"/>
      <c r="E30" s="97"/>
      <c r="F30" s="36"/>
      <c r="G30" s="104">
        <v>32598</v>
      </c>
    </row>
    <row r="31" spans="1:7" ht="21.75" customHeight="1" x14ac:dyDescent="0.15">
      <c r="A31" s="36"/>
      <c r="B31" s="36"/>
      <c r="C31" s="36"/>
      <c r="D31" s="36"/>
      <c r="E31" s="97"/>
      <c r="F31" s="36"/>
      <c r="G31" s="36"/>
    </row>
    <row r="32" spans="1:7" ht="21.75" customHeight="1" x14ac:dyDescent="0.15">
      <c r="A32" s="36"/>
      <c r="B32" s="36"/>
      <c r="C32" s="36"/>
      <c r="D32" s="36"/>
      <c r="E32" s="97"/>
      <c r="F32" s="36"/>
      <c r="G32" s="36"/>
    </row>
    <row r="33" spans="1:7" ht="21.75" customHeight="1" x14ac:dyDescent="0.15">
      <c r="A33" s="36"/>
      <c r="B33" s="36"/>
      <c r="C33" s="36"/>
      <c r="D33" s="36"/>
      <c r="E33" s="97"/>
      <c r="F33" s="36"/>
      <c r="G33" s="36"/>
    </row>
    <row r="34" spans="1:7" ht="21.75" customHeight="1" x14ac:dyDescent="0.15">
      <c r="A34" s="36"/>
      <c r="B34" s="36"/>
      <c r="C34" s="36"/>
      <c r="D34" s="36"/>
      <c r="E34" s="97"/>
      <c r="F34" s="36"/>
      <c r="G34" s="36"/>
    </row>
    <row r="35" spans="1:7" ht="21.75" customHeight="1" x14ac:dyDescent="0.15">
      <c r="A35" s="36"/>
      <c r="B35" s="36"/>
      <c r="C35" s="36"/>
      <c r="D35" s="36"/>
      <c r="E35" s="97"/>
      <c r="F35" s="36"/>
      <c r="G35" s="36"/>
    </row>
    <row r="36" spans="1:7" ht="21.75" customHeight="1" x14ac:dyDescent="0.15">
      <c r="A36" s="36"/>
      <c r="B36" s="36"/>
      <c r="C36" s="36"/>
      <c r="D36" s="36"/>
      <c r="E36" s="97"/>
      <c r="F36" s="36"/>
      <c r="G36" s="36"/>
    </row>
    <row r="37" spans="1:7" ht="21.75" customHeight="1" x14ac:dyDescent="0.15">
      <c r="A37" s="36"/>
      <c r="B37" s="36"/>
      <c r="C37" s="36"/>
      <c r="D37" s="36"/>
      <c r="E37" s="97"/>
      <c r="F37" s="36"/>
      <c r="G37" s="36"/>
    </row>
    <row r="38" spans="1:7" ht="21.75" customHeight="1" x14ac:dyDescent="0.15">
      <c r="A38" s="36"/>
      <c r="B38" s="36"/>
      <c r="C38" s="36"/>
      <c r="D38" s="36"/>
      <c r="E38" s="97"/>
      <c r="F38" s="36"/>
      <c r="G38" s="36"/>
    </row>
    <row r="39" spans="1:7" ht="21.75" customHeight="1" x14ac:dyDescent="0.15">
      <c r="A39" s="36"/>
      <c r="B39" s="36"/>
      <c r="C39" s="36"/>
      <c r="D39" s="36"/>
      <c r="E39" s="97"/>
      <c r="F39" s="36"/>
      <c r="G39" s="36"/>
    </row>
    <row r="40" spans="1:7" ht="21.75" customHeight="1" x14ac:dyDescent="0.15">
      <c r="A40" s="36"/>
      <c r="B40" s="36"/>
      <c r="C40" s="36"/>
      <c r="D40" s="36"/>
      <c r="E40" s="97"/>
      <c r="F40" s="36"/>
      <c r="G40" s="36"/>
    </row>
    <row r="41" spans="1:7" ht="21.75" customHeight="1" x14ac:dyDescent="0.15">
      <c r="A41" s="36"/>
      <c r="B41" s="36"/>
      <c r="C41" s="36"/>
      <c r="D41" s="36"/>
      <c r="E41" s="97"/>
      <c r="F41" s="36"/>
      <c r="G41" s="36"/>
    </row>
    <row r="42" spans="1:7" ht="21.75" customHeight="1" x14ac:dyDescent="0.15">
      <c r="A42" s="36"/>
      <c r="B42" s="36"/>
      <c r="C42" s="36"/>
      <c r="D42" s="36"/>
      <c r="E42" s="97"/>
      <c r="F42" s="36"/>
      <c r="G42" s="36"/>
    </row>
    <row r="43" spans="1:7" ht="21.75" customHeight="1" x14ac:dyDescent="0.15">
      <c r="A43" s="36"/>
      <c r="B43" s="36"/>
      <c r="C43" s="36"/>
      <c r="D43" s="36"/>
      <c r="E43" s="97"/>
      <c r="F43" s="36"/>
      <c r="G43" s="36"/>
    </row>
    <row r="44" spans="1:7" ht="21.75" customHeight="1" x14ac:dyDescent="0.15">
      <c r="A44" s="36"/>
      <c r="B44" s="36"/>
      <c r="C44" s="36"/>
      <c r="D44" s="36"/>
      <c r="E44" s="97"/>
      <c r="F44" s="36"/>
      <c r="G44" s="36"/>
    </row>
    <row r="45" spans="1:7" ht="21.75" customHeight="1" x14ac:dyDescent="0.15">
      <c r="A45" s="36"/>
      <c r="B45" s="36"/>
      <c r="C45" s="36"/>
      <c r="D45" s="36"/>
      <c r="E45" s="97"/>
      <c r="F45" s="36"/>
      <c r="G45" s="36"/>
    </row>
    <row r="46" spans="1:7" ht="21.75" customHeight="1" x14ac:dyDescent="0.15">
      <c r="A46" s="36"/>
      <c r="B46" s="36"/>
      <c r="C46" s="36"/>
      <c r="D46" s="36"/>
      <c r="E46" s="97"/>
      <c r="F46" s="36"/>
      <c r="G46" s="36"/>
    </row>
    <row r="47" spans="1:7" ht="21.75" customHeight="1" x14ac:dyDescent="0.15">
      <c r="A47" s="36"/>
      <c r="B47" s="36"/>
      <c r="C47" s="36"/>
      <c r="D47" s="36"/>
      <c r="E47" s="97"/>
      <c r="F47" s="36"/>
      <c r="G47" s="36"/>
    </row>
    <row r="48" spans="1:7" ht="21.75" customHeight="1" x14ac:dyDescent="0.15">
      <c r="A48" s="36"/>
      <c r="B48" s="36"/>
      <c r="C48" s="36"/>
      <c r="D48" s="36"/>
      <c r="E48" s="97"/>
      <c r="F48" s="36"/>
      <c r="G48" s="36"/>
    </row>
    <row r="49" spans="1:7" ht="21.75" customHeight="1" x14ac:dyDescent="0.15">
      <c r="A49" s="36"/>
      <c r="B49" s="36"/>
      <c r="C49" s="36"/>
      <c r="D49" s="36"/>
      <c r="E49" s="97"/>
      <c r="F49" s="36"/>
      <c r="G49" s="36"/>
    </row>
    <row r="50" spans="1:7" ht="21.75" customHeight="1" x14ac:dyDescent="0.15">
      <c r="A50" s="36"/>
      <c r="B50" s="36"/>
      <c r="C50" s="36"/>
      <c r="D50" s="36"/>
      <c r="E50" s="97"/>
      <c r="F50" s="36"/>
      <c r="G50" s="36"/>
    </row>
    <row r="51" spans="1:7" ht="21.75" customHeight="1" x14ac:dyDescent="0.15">
      <c r="A51" s="36"/>
      <c r="B51" s="36"/>
      <c r="C51" s="36"/>
      <c r="D51" s="36"/>
      <c r="E51" s="97"/>
      <c r="F51" s="36"/>
      <c r="G51" s="36"/>
    </row>
    <row r="52" spans="1:7" ht="21.75" customHeight="1" x14ac:dyDescent="0.15">
      <c r="A52" s="36"/>
      <c r="B52" s="36"/>
      <c r="C52" s="36"/>
      <c r="D52" s="36"/>
      <c r="E52" s="97"/>
      <c r="F52" s="36"/>
      <c r="G52" s="36"/>
    </row>
    <row r="53" spans="1:7" ht="21.75" customHeight="1" x14ac:dyDescent="0.15">
      <c r="A53" s="36"/>
      <c r="B53" s="36"/>
      <c r="C53" s="36"/>
      <c r="D53" s="36"/>
      <c r="E53" s="97"/>
      <c r="F53" s="36"/>
      <c r="G53" s="36"/>
    </row>
    <row r="54" spans="1:7" ht="21.75" customHeight="1" x14ac:dyDescent="0.15">
      <c r="A54" s="36"/>
      <c r="B54" s="36"/>
      <c r="C54" s="36"/>
      <c r="D54" s="36"/>
      <c r="E54" s="97"/>
      <c r="F54" s="36"/>
      <c r="G54" s="36"/>
    </row>
    <row r="55" spans="1:7" ht="21.75" customHeight="1" x14ac:dyDescent="0.15">
      <c r="A55" s="36"/>
      <c r="B55" s="36"/>
      <c r="C55" s="36"/>
      <c r="D55" s="36"/>
      <c r="E55" s="97"/>
      <c r="F55" s="36"/>
      <c r="G55" s="36"/>
    </row>
    <row r="56" spans="1:7" ht="21.75" customHeight="1" x14ac:dyDescent="0.15">
      <c r="A56" s="36"/>
      <c r="B56" s="36"/>
      <c r="C56" s="36"/>
      <c r="D56" s="36"/>
      <c r="E56" s="97"/>
      <c r="F56" s="36"/>
      <c r="G56" s="36"/>
    </row>
    <row r="57" spans="1:7" ht="21.75" customHeight="1" x14ac:dyDescent="0.15">
      <c r="A57" s="36"/>
      <c r="B57" s="36"/>
      <c r="C57" s="36"/>
      <c r="D57" s="36"/>
      <c r="E57" s="97"/>
      <c r="F57" s="36"/>
      <c r="G57" s="36"/>
    </row>
    <row r="58" spans="1:7" ht="21.75" customHeight="1" x14ac:dyDescent="0.15">
      <c r="A58" s="36"/>
      <c r="B58" s="36"/>
      <c r="C58" s="36"/>
      <c r="D58" s="36"/>
      <c r="E58" s="97"/>
      <c r="F58" s="36"/>
      <c r="G58" s="36"/>
    </row>
    <row r="59" spans="1:7" ht="21.75" customHeight="1" x14ac:dyDescent="0.15">
      <c r="A59" s="36"/>
      <c r="B59" s="36"/>
      <c r="C59" s="36"/>
      <c r="D59" s="36"/>
      <c r="E59" s="97"/>
      <c r="F59" s="36"/>
      <c r="G59" s="36"/>
    </row>
    <row r="60" spans="1:7" ht="21.75" customHeight="1" x14ac:dyDescent="0.15">
      <c r="A60" s="36"/>
      <c r="B60" s="36"/>
      <c r="C60" s="36"/>
      <c r="D60" s="36"/>
      <c r="E60" s="97"/>
      <c r="F60" s="36"/>
      <c r="G60" s="36"/>
    </row>
    <row r="61" spans="1:7" ht="21.75" customHeight="1" x14ac:dyDescent="0.15">
      <c r="A61" s="36"/>
      <c r="B61" s="36"/>
      <c r="C61" s="36"/>
      <c r="D61" s="36"/>
      <c r="E61" s="97"/>
      <c r="F61" s="36"/>
      <c r="G61" s="36"/>
    </row>
    <row r="62" spans="1:7" ht="21.75" customHeight="1" x14ac:dyDescent="0.15">
      <c r="A62" s="36"/>
      <c r="B62" s="36"/>
      <c r="C62" s="36"/>
      <c r="D62" s="36"/>
      <c r="E62" s="97"/>
      <c r="F62" s="36"/>
      <c r="G62" s="36"/>
    </row>
    <row r="63" spans="1:7" ht="21.75" customHeight="1" x14ac:dyDescent="0.15">
      <c r="A63" s="36"/>
      <c r="B63" s="36"/>
      <c r="C63" s="36"/>
      <c r="D63" s="36"/>
      <c r="E63" s="97"/>
      <c r="F63" s="36"/>
      <c r="G63" s="36"/>
    </row>
    <row r="64" spans="1:7" ht="21.75" customHeight="1" x14ac:dyDescent="0.15">
      <c r="A64" s="36"/>
      <c r="B64" s="36"/>
      <c r="C64" s="36"/>
      <c r="D64" s="36"/>
      <c r="E64" s="97"/>
      <c r="F64" s="36"/>
      <c r="G64" s="36"/>
    </row>
    <row r="65" spans="1:7" ht="21.75" customHeight="1" x14ac:dyDescent="0.15">
      <c r="A65" s="36"/>
      <c r="B65" s="36"/>
      <c r="C65" s="36"/>
      <c r="D65" s="36"/>
      <c r="E65" s="97"/>
      <c r="F65" s="36"/>
      <c r="G65" s="36"/>
    </row>
    <row r="66" spans="1:7" ht="21.75" customHeight="1" x14ac:dyDescent="0.15">
      <c r="A66" s="36"/>
      <c r="B66" s="36"/>
      <c r="C66" s="36"/>
      <c r="D66" s="36"/>
      <c r="E66" s="97"/>
      <c r="F66" s="36"/>
      <c r="G66" s="36"/>
    </row>
    <row r="67" spans="1:7" ht="21.75" customHeight="1" x14ac:dyDescent="0.15">
      <c r="A67" s="36"/>
      <c r="B67" s="36"/>
      <c r="C67" s="36"/>
      <c r="D67" s="36"/>
      <c r="E67" s="97"/>
      <c r="F67" s="36"/>
      <c r="G67" s="36"/>
    </row>
    <row r="68" spans="1:7" ht="21.75" customHeight="1" x14ac:dyDescent="0.15"/>
    <row r="69" spans="1:7" ht="21.75" customHeight="1" x14ac:dyDescent="0.15"/>
    <row r="70" spans="1:7" ht="21.75" customHeight="1" x14ac:dyDescent="0.15"/>
    <row r="71" spans="1:7" ht="21.75" customHeight="1" x14ac:dyDescent="0.15"/>
    <row r="72" spans="1:7" ht="21.75" customHeight="1" x14ac:dyDescent="0.15"/>
    <row r="73" spans="1:7" ht="21.75" customHeight="1" x14ac:dyDescent="0.15"/>
    <row r="74" spans="1:7" ht="21.75" customHeight="1" x14ac:dyDescent="0.15"/>
    <row r="75" spans="1:7" ht="21.75" customHeight="1" x14ac:dyDescent="0.15"/>
    <row r="76" spans="1:7" ht="21.75" customHeight="1" x14ac:dyDescent="0.15"/>
    <row r="77" spans="1:7" ht="21.75" customHeight="1" x14ac:dyDescent="0.15"/>
    <row r="78" spans="1:7" ht="21.75" customHeight="1" x14ac:dyDescent="0.15"/>
    <row r="79" spans="1:7" ht="21.75" customHeight="1" x14ac:dyDescent="0.15"/>
    <row r="80" spans="1:7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</sheetData>
  <sheetProtection algorithmName="SHA-512" hashValue="fm/En8Uf0R2ykvb2zQm3P8yMN/bljSTC/7ke4SQaFf2MRKN3oL5DMt3Bj7wdiSqtLvv0PBk1xpuIWZ15YvCKpA==" saltValue="2837RZAYHP+Efmz3rlKkUg==" spinCount="100000" sheet="1" selectLockedCells="1"/>
  <mergeCells count="3">
    <mergeCell ref="A4:G4"/>
    <mergeCell ref="A8:B8"/>
    <mergeCell ref="D8:E8"/>
  </mergeCells>
  <phoneticPr fontId="4"/>
  <conditionalFormatting sqref="F11:F25">
    <cfRule type="containsText" dxfId="124" priority="4" operator="containsText" text="122">
      <formula>NOT(ISERROR(SEARCH("122",F11)))</formula>
    </cfRule>
  </conditionalFormatting>
  <conditionalFormatting sqref="E26">
    <cfRule type="cellIs" dxfId="123" priority="3" stopIfTrue="1" operator="greaterThan">
      <formula>$G$30</formula>
    </cfRule>
  </conditionalFormatting>
  <conditionalFormatting sqref="E12:E23">
    <cfRule type="cellIs" dxfId="122" priority="1" operator="greaterThan">
      <formula>32598</formula>
    </cfRule>
    <cfRule type="cellIs" dxfId="121" priority="2" operator="greaterThan">
      <formula>32598</formula>
    </cfRule>
  </conditionalFormatting>
  <pageMargins left="0.43307086614173229" right="0.51181102362204722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977DC5-254F-EF46-8D41-6A16068BA51B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pageSetUpPr fitToPage="1"/>
  </sheetPr>
  <dimension ref="A1:G574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8.5" customWidth="1"/>
    <col min="2" max="2" width="11" customWidth="1"/>
    <col min="3" max="3" width="16.625" customWidth="1"/>
    <col min="4" max="4" width="13.5" style="120" customWidth="1"/>
    <col min="5" max="5" width="8.75" customWidth="1"/>
    <col min="6" max="6" width="37.5" customWidth="1"/>
    <col min="7" max="7" width="12.75" customWidth="1"/>
    <col min="8" max="106" width="3.625" customWidth="1"/>
  </cols>
  <sheetData>
    <row r="1" spans="1:7" ht="14.25" x14ac:dyDescent="0.15">
      <c r="F1" s="121" t="s">
        <v>110</v>
      </c>
    </row>
    <row r="2" spans="1:7" s="1" customFormat="1" ht="18.75" x14ac:dyDescent="0.15">
      <c r="A2" s="516" t="str">
        <f>"第"&amp;Facesheet!$B$2&amp;"回福岡県民スポーツ大会"</f>
        <v>第67回福岡県民スポーツ大会</v>
      </c>
      <c r="B2" s="516"/>
      <c r="C2" s="516"/>
      <c r="D2" s="516"/>
      <c r="F2" s="122"/>
    </row>
    <row r="4" spans="1:7" ht="21.75" customHeight="1" x14ac:dyDescent="0.15">
      <c r="A4" s="534" t="s">
        <v>230</v>
      </c>
      <c r="B4" s="534"/>
      <c r="C4" s="534"/>
      <c r="D4" s="534"/>
      <c r="E4" s="534"/>
      <c r="F4" s="534"/>
    </row>
    <row r="5" spans="1:7" ht="21.75" customHeight="1" x14ac:dyDescent="0.15"/>
    <row r="6" spans="1:7" s="123" customFormat="1" ht="21.75" customHeight="1" x14ac:dyDescent="0.15">
      <c r="B6" s="121" t="s">
        <v>100</v>
      </c>
      <c r="C6" s="124">
        <f>'0.役員名簿'!$B$7</f>
        <v>0</v>
      </c>
      <c r="D6" s="125" t="s">
        <v>17</v>
      </c>
    </row>
    <row r="7" spans="1:7" ht="21.75" customHeight="1" x14ac:dyDescent="0.15"/>
    <row r="8" spans="1:7" s="123" customFormat="1" ht="28.5" customHeight="1" x14ac:dyDescent="0.15">
      <c r="A8" s="537" t="s">
        <v>605</v>
      </c>
      <c r="B8" s="538"/>
      <c r="D8" s="138" t="s">
        <v>529</v>
      </c>
    </row>
    <row r="9" spans="1:7" s="123" customFormat="1" ht="8.25" customHeight="1" x14ac:dyDescent="0.15">
      <c r="D9" s="125"/>
    </row>
    <row r="10" spans="1:7" s="123" customFormat="1" ht="24.95" customHeight="1" x14ac:dyDescent="0.15">
      <c r="A10" s="535"/>
      <c r="B10" s="535"/>
      <c r="C10" s="126" t="s">
        <v>7</v>
      </c>
      <c r="D10" s="127" t="s">
        <v>3</v>
      </c>
      <c r="E10" s="126" t="s">
        <v>12</v>
      </c>
      <c r="F10" s="126" t="s">
        <v>8</v>
      </c>
    </row>
    <row r="11" spans="1:7" s="123" customFormat="1" ht="39.950000000000003" customHeight="1" x14ac:dyDescent="0.15">
      <c r="A11" s="536" t="s">
        <v>4</v>
      </c>
      <c r="B11" s="536"/>
      <c r="C11" s="149"/>
      <c r="D11" s="75"/>
      <c r="E11" s="198" t="str">
        <f>IF(D11="","",DATEDIF(D11,Facesheet!$B$3,"Y"))</f>
        <v/>
      </c>
      <c r="F11" s="140"/>
      <c r="G11" s="128"/>
    </row>
    <row r="12" spans="1:7" s="123" customFormat="1" ht="39.950000000000003" customHeight="1" x14ac:dyDescent="0.15">
      <c r="A12" s="129" t="s">
        <v>101</v>
      </c>
      <c r="B12" s="129" t="s">
        <v>10</v>
      </c>
      <c r="C12" s="6"/>
      <c r="D12" s="73"/>
      <c r="E12" s="129" t="str">
        <f>IF(D12="","",DATEDIF(D12,Facesheet!$B$3,"Y"))</f>
        <v/>
      </c>
      <c r="F12" s="141"/>
    </row>
    <row r="13" spans="1:7" s="123" customFormat="1" ht="39.950000000000003" customHeight="1" x14ac:dyDescent="0.15">
      <c r="A13" s="129" t="s">
        <v>101</v>
      </c>
      <c r="B13" s="129" t="s">
        <v>10</v>
      </c>
      <c r="C13" s="6"/>
      <c r="D13" s="73"/>
      <c r="E13" s="129" t="str">
        <f>IF(D13="","",DATEDIF(D13,Facesheet!$B$3,"Y"))</f>
        <v/>
      </c>
      <c r="F13" s="141"/>
    </row>
    <row r="14" spans="1:7" s="123" customFormat="1" ht="39.950000000000003" customHeight="1" x14ac:dyDescent="0.15">
      <c r="A14" s="129" t="s">
        <v>101</v>
      </c>
      <c r="B14" s="129" t="s">
        <v>10</v>
      </c>
      <c r="C14" s="6"/>
      <c r="D14" s="73"/>
      <c r="E14" s="129" t="str">
        <f>IF(D14="","",DATEDIF(D14,Facesheet!$B$3,"Y"))</f>
        <v/>
      </c>
      <c r="F14" s="141"/>
    </row>
    <row r="15" spans="1:7" s="123" customFormat="1" ht="39.950000000000003" customHeight="1" x14ac:dyDescent="0.15">
      <c r="A15" s="129" t="s">
        <v>101</v>
      </c>
      <c r="B15" s="129" t="s">
        <v>10</v>
      </c>
      <c r="C15" s="6"/>
      <c r="D15" s="73"/>
      <c r="E15" s="129" t="str">
        <f>IF(D15="","",DATEDIF(D15,Facesheet!$B$3,"Y"))</f>
        <v/>
      </c>
      <c r="F15" s="141"/>
    </row>
    <row r="16" spans="1:7" s="123" customFormat="1" ht="39.950000000000003" customHeight="1" x14ac:dyDescent="0.15">
      <c r="A16" s="129" t="s">
        <v>102</v>
      </c>
      <c r="B16" s="264" t="s">
        <v>10</v>
      </c>
      <c r="C16" s="6"/>
      <c r="D16" s="73"/>
      <c r="E16" s="129" t="str">
        <f>IF(D16="","",DATEDIF(D16,Facesheet!$B$3,"Y"))</f>
        <v/>
      </c>
      <c r="F16" s="265"/>
    </row>
    <row r="17" spans="1:6" s="123" customFormat="1" ht="39.950000000000003" customHeight="1" x14ac:dyDescent="0.15">
      <c r="A17" s="129" t="s">
        <v>102</v>
      </c>
      <c r="B17" s="264" t="s">
        <v>10</v>
      </c>
      <c r="C17" s="6"/>
      <c r="D17" s="73"/>
      <c r="E17" s="129" t="str">
        <f>IF(D17="","",DATEDIF(D17,Facesheet!$B$3,"Y"))</f>
        <v/>
      </c>
      <c r="F17" s="141"/>
    </row>
    <row r="18" spans="1:6" s="123" customFormat="1" ht="39.950000000000003" customHeight="1" x14ac:dyDescent="0.15">
      <c r="A18" s="533" t="s">
        <v>530</v>
      </c>
      <c r="B18" s="533"/>
      <c r="C18" s="266"/>
      <c r="D18" s="73"/>
      <c r="E18" s="129" t="str">
        <f>IF(D18="","",DATEDIF(D18,Facesheet!$B$3,"Y"))</f>
        <v/>
      </c>
      <c r="F18" s="141"/>
    </row>
    <row r="19" spans="1:6" s="123" customFormat="1" ht="39.950000000000003" customHeight="1" x14ac:dyDescent="0.15">
      <c r="A19" s="533" t="s">
        <v>530</v>
      </c>
      <c r="B19" s="533"/>
      <c r="C19" s="6"/>
      <c r="D19" s="73"/>
      <c r="E19" s="129" t="str">
        <f>IF(D19="","",DATEDIF(D19,Facesheet!$B$3,"Y"))</f>
        <v/>
      </c>
      <c r="F19" s="265"/>
    </row>
    <row r="20" spans="1:6" s="123" customFormat="1" ht="21.75" customHeight="1" x14ac:dyDescent="0.15">
      <c r="D20" s="131" t="s">
        <v>18</v>
      </c>
      <c r="E20" s="132">
        <f>COUNTA(C11:C19)</f>
        <v>0</v>
      </c>
    </row>
    <row r="21" spans="1:6" ht="21.75" customHeight="1" x14ac:dyDescent="0.15"/>
    <row r="22" spans="1:6" ht="21.75" customHeight="1" x14ac:dyDescent="0.15"/>
    <row r="23" spans="1:6" ht="21.75" customHeight="1" x14ac:dyDescent="0.15"/>
    <row r="24" spans="1:6" ht="21.75" customHeight="1" x14ac:dyDescent="0.15"/>
    <row r="25" spans="1:6" ht="21.75" customHeight="1" x14ac:dyDescent="0.15"/>
    <row r="26" spans="1:6" ht="21.75" customHeight="1" x14ac:dyDescent="0.15"/>
    <row r="27" spans="1:6" ht="21.75" customHeight="1" x14ac:dyDescent="0.15"/>
    <row r="28" spans="1:6" ht="21.75" customHeight="1" x14ac:dyDescent="0.15"/>
    <row r="29" spans="1:6" ht="21.75" customHeight="1" x14ac:dyDescent="0.15"/>
    <row r="30" spans="1:6" ht="21.75" customHeight="1" x14ac:dyDescent="0.15"/>
    <row r="31" spans="1:6" ht="21.75" customHeight="1" x14ac:dyDescent="0.15"/>
    <row r="32" spans="1:6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</sheetData>
  <sheetProtection algorithmName="SHA-512" hashValue="sVoEplFzMjB1NGkspQcDU54EhG2852SC9LUhKd9KGkNjOZDzG2u/twQKtFujJBruDHrvySIjcniB5kpkfILoJA==" saltValue="O3qBQlJJXapFL330iWBv5A==" spinCount="100000" sheet="1" selectLockedCells="1"/>
  <mergeCells count="7">
    <mergeCell ref="A19:B19"/>
    <mergeCell ref="A2:D2"/>
    <mergeCell ref="A4:F4"/>
    <mergeCell ref="A10:B10"/>
    <mergeCell ref="A11:B11"/>
    <mergeCell ref="A18:B18"/>
    <mergeCell ref="A8:B8"/>
  </mergeCells>
  <phoneticPr fontId="4"/>
  <conditionalFormatting sqref="E11:E19">
    <cfRule type="containsText" dxfId="120" priority="1" operator="containsText" text="122">
      <formula>NOT(ISERROR(SEARCH("122",E11)))</formula>
    </cfRule>
  </conditionalFormatting>
  <pageMargins left="0.51181102362204722" right="0.70866141732283472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00C07CE-1D68-EC4E-9BC3-773D1534C639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pageSetUpPr fitToPage="1"/>
  </sheetPr>
  <dimension ref="A1:K57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7.375" style="31" customWidth="1"/>
    <col min="2" max="2" width="9.875" style="31" customWidth="1"/>
    <col min="3" max="3" width="16.625" style="31" customWidth="1"/>
    <col min="4" max="4" width="16.875" style="85" customWidth="1"/>
    <col min="5" max="5" width="8.625" style="31" customWidth="1"/>
    <col min="6" max="6" width="34.125" style="31" customWidth="1"/>
    <col min="7" max="7" width="12.75" style="31" customWidth="1"/>
    <col min="8" max="10" width="3.625" style="31" customWidth="1"/>
    <col min="11" max="11" width="3.625" style="31" hidden="1" customWidth="1"/>
    <col min="12" max="106" width="3.625" style="31" customWidth="1"/>
    <col min="107" max="16384" width="9" style="31"/>
  </cols>
  <sheetData>
    <row r="1" spans="1:11" ht="14.25" x14ac:dyDescent="0.15">
      <c r="F1" s="86" t="s">
        <v>111</v>
      </c>
    </row>
    <row r="2" spans="1:11" s="37" customFormat="1" ht="18.75" x14ac:dyDescent="0.15">
      <c r="A2" s="516" t="str">
        <f>"第"&amp;Facesheet!$B$2&amp;"回福岡県民スポーツ大会"</f>
        <v>第67回福岡県民スポーツ大会</v>
      </c>
      <c r="B2" s="516"/>
      <c r="C2" s="516"/>
      <c r="D2" s="516"/>
      <c r="F2" s="83"/>
    </row>
    <row r="4" spans="1:11" ht="21.75" customHeight="1" x14ac:dyDescent="0.15">
      <c r="A4" s="519" t="s">
        <v>230</v>
      </c>
      <c r="B4" s="519"/>
      <c r="C4" s="519"/>
      <c r="D4" s="519"/>
      <c r="E4" s="519"/>
      <c r="F4" s="519"/>
    </row>
    <row r="5" spans="1:11" ht="21.75" customHeight="1" x14ac:dyDescent="0.15"/>
    <row r="6" spans="1:11" s="32" customFormat="1" ht="21.75" customHeight="1" x14ac:dyDescent="0.15">
      <c r="B6" s="86" t="s">
        <v>104</v>
      </c>
      <c r="C6" s="87">
        <f>'0.役員名簿'!$B$7</f>
        <v>0</v>
      </c>
      <c r="D6" s="89" t="s">
        <v>607</v>
      </c>
      <c r="E6" s="306"/>
    </row>
    <row r="7" spans="1:11" ht="21.75" customHeight="1" x14ac:dyDescent="0.15">
      <c r="K7" s="31" t="s">
        <v>508</v>
      </c>
    </row>
    <row r="8" spans="1:11" s="32" customFormat="1" ht="21.75" customHeight="1" x14ac:dyDescent="0.15">
      <c r="A8" s="522" t="s">
        <v>606</v>
      </c>
      <c r="B8" s="522"/>
      <c r="C8" s="522"/>
      <c r="D8" s="522"/>
      <c r="E8" s="522"/>
      <c r="F8" s="522"/>
      <c r="K8" s="32" t="s">
        <v>509</v>
      </c>
    </row>
    <row r="9" spans="1:11" s="32" customFormat="1" ht="21.95" customHeight="1" x14ac:dyDescent="0.15">
      <c r="D9" s="100"/>
      <c r="K9" s="31" t="s">
        <v>531</v>
      </c>
    </row>
    <row r="10" spans="1:11" s="32" customFormat="1" ht="30" customHeight="1" x14ac:dyDescent="0.15">
      <c r="A10" s="474"/>
      <c r="B10" s="476"/>
      <c r="C10" s="96" t="s">
        <v>7</v>
      </c>
      <c r="D10" s="133" t="s">
        <v>3</v>
      </c>
      <c r="E10" s="96" t="s">
        <v>12</v>
      </c>
      <c r="F10" s="90" t="s">
        <v>8</v>
      </c>
      <c r="K10" s="32" t="s">
        <v>532</v>
      </c>
    </row>
    <row r="11" spans="1:11" s="32" customFormat="1" ht="33.950000000000003" customHeight="1" x14ac:dyDescent="0.15">
      <c r="A11" s="541" t="s">
        <v>4</v>
      </c>
      <c r="B11" s="541"/>
      <c r="C11" s="47"/>
      <c r="D11" s="64"/>
      <c r="E11" s="91" t="str">
        <f>IF(D11="","",DATEDIF(D11,Facesheet!$B$3,"Y"))</f>
        <v/>
      </c>
      <c r="F11" s="45"/>
      <c r="G11" s="100"/>
    </row>
    <row r="12" spans="1:11" s="32" customFormat="1" ht="33.950000000000003" customHeight="1" x14ac:dyDescent="0.15">
      <c r="A12" s="539" t="s">
        <v>549</v>
      </c>
      <c r="B12" s="91" t="s">
        <v>10</v>
      </c>
      <c r="C12" s="47"/>
      <c r="D12" s="69"/>
      <c r="E12" s="91" t="str">
        <f>IF(D12="","",DATEDIF(D12,Facesheet!$B$3,"Y"))</f>
        <v/>
      </c>
      <c r="F12" s="45"/>
    </row>
    <row r="13" spans="1:11" s="32" customFormat="1" ht="33.950000000000003" customHeight="1" x14ac:dyDescent="0.15">
      <c r="A13" s="540"/>
      <c r="B13" s="91" t="s">
        <v>10</v>
      </c>
      <c r="C13" s="47"/>
      <c r="D13" s="69"/>
      <c r="E13" s="91" t="str">
        <f>IF(D13="","",DATEDIF(D13,Facesheet!$B$3,"Y"))</f>
        <v/>
      </c>
      <c r="F13" s="45"/>
    </row>
    <row r="14" spans="1:11" s="32" customFormat="1" ht="33.950000000000003" customHeight="1" x14ac:dyDescent="0.15">
      <c r="A14" s="539" t="s">
        <v>550</v>
      </c>
      <c r="B14" s="91" t="s">
        <v>10</v>
      </c>
      <c r="C14" s="47"/>
      <c r="D14" s="69"/>
      <c r="E14" s="91" t="str">
        <f>IF(D14="","",DATEDIF(D14,Facesheet!$B$3,"Y"))</f>
        <v/>
      </c>
      <c r="F14" s="45"/>
    </row>
    <row r="15" spans="1:11" s="32" customFormat="1" ht="33.950000000000003" customHeight="1" x14ac:dyDescent="0.15">
      <c r="A15" s="540"/>
      <c r="B15" s="91" t="s">
        <v>10</v>
      </c>
      <c r="C15" s="47"/>
      <c r="D15" s="69"/>
      <c r="E15" s="91" t="str">
        <f>IF(D15="","",DATEDIF(D15,Facesheet!$B$3,"Y"))</f>
        <v/>
      </c>
      <c r="F15" s="45"/>
    </row>
    <row r="16" spans="1:11" s="32" customFormat="1" ht="33.950000000000003" customHeight="1" x14ac:dyDescent="0.15">
      <c r="A16" s="539" t="s">
        <v>551</v>
      </c>
      <c r="B16" s="91" t="s">
        <v>10</v>
      </c>
      <c r="C16" s="47"/>
      <c r="D16" s="69"/>
      <c r="E16" s="91" t="str">
        <f>IF(D16="","",DATEDIF(D16,Facesheet!$B$3,"Y"))</f>
        <v/>
      </c>
      <c r="F16" s="45"/>
    </row>
    <row r="17" spans="1:6" s="32" customFormat="1" ht="33.950000000000003" customHeight="1" x14ac:dyDescent="0.15">
      <c r="A17" s="540"/>
      <c r="B17" s="91" t="s">
        <v>10</v>
      </c>
      <c r="C17" s="47"/>
      <c r="D17" s="69"/>
      <c r="E17" s="91" t="str">
        <f>IF(D17="","",DATEDIF(D17,Facesheet!$B$3,"Y"))</f>
        <v/>
      </c>
      <c r="F17" s="45"/>
    </row>
    <row r="18" spans="1:6" s="32" customFormat="1" ht="33.950000000000003" customHeight="1" x14ac:dyDescent="0.15">
      <c r="A18" s="542" t="s">
        <v>596</v>
      </c>
      <c r="B18" s="542"/>
      <c r="C18" s="47"/>
      <c r="D18" s="69"/>
      <c r="E18" s="91" t="str">
        <f>IF(D18="","",DATEDIF(D18,Facesheet!$B$3,"Y"))</f>
        <v/>
      </c>
      <c r="F18" s="45"/>
    </row>
    <row r="19" spans="1:6" s="32" customFormat="1" ht="33.950000000000003" customHeight="1" x14ac:dyDescent="0.15">
      <c r="A19" s="542" t="s">
        <v>596</v>
      </c>
      <c r="B19" s="542"/>
      <c r="C19" s="47"/>
      <c r="D19" s="69"/>
      <c r="E19" s="91" t="str">
        <f>IF(D19="","",DATEDIF(D19,Facesheet!$B$3,"Y"))</f>
        <v/>
      </c>
      <c r="F19" s="45"/>
    </row>
    <row r="20" spans="1:6" s="32" customFormat="1" ht="24" customHeight="1" x14ac:dyDescent="0.15">
      <c r="A20" s="543" t="s">
        <v>106</v>
      </c>
      <c r="B20" s="543"/>
      <c r="C20" s="543"/>
      <c r="D20" s="543"/>
      <c r="E20" s="543"/>
      <c r="F20" s="543"/>
    </row>
    <row r="21" spans="1:6" s="36" customFormat="1" ht="24" customHeight="1" x14ac:dyDescent="0.15">
      <c r="A21" s="531" t="s">
        <v>516</v>
      </c>
      <c r="B21" s="531"/>
      <c r="C21" s="531"/>
      <c r="D21" s="531"/>
      <c r="E21" s="531"/>
      <c r="F21" s="531"/>
    </row>
    <row r="22" spans="1:6" s="36" customFormat="1" ht="24" customHeight="1" x14ac:dyDescent="0.15">
      <c r="A22" s="531" t="s">
        <v>552</v>
      </c>
      <c r="B22" s="531"/>
      <c r="C22" s="531"/>
      <c r="D22" s="531"/>
      <c r="E22" s="531"/>
      <c r="F22" s="531"/>
    </row>
    <row r="23" spans="1:6" s="36" customFormat="1" ht="24" customHeight="1" x14ac:dyDescent="0.15">
      <c r="A23" s="531" t="s">
        <v>553</v>
      </c>
      <c r="B23" s="531"/>
      <c r="C23" s="531"/>
      <c r="D23" s="531"/>
      <c r="E23" s="531"/>
      <c r="F23" s="531"/>
    </row>
    <row r="24" spans="1:6" s="32" customFormat="1" ht="21.75" customHeight="1" x14ac:dyDescent="0.15">
      <c r="D24" s="108" t="s">
        <v>18</v>
      </c>
      <c r="E24" s="102">
        <f>COUNTA(C11:C19)</f>
        <v>0</v>
      </c>
    </row>
    <row r="25" spans="1:6" ht="21.75" customHeight="1" x14ac:dyDescent="0.15">
      <c r="F25" s="134">
        <v>28945</v>
      </c>
    </row>
    <row r="26" spans="1:6" ht="21.75" customHeight="1" x14ac:dyDescent="0.15">
      <c r="F26" s="134">
        <v>25293</v>
      </c>
    </row>
    <row r="27" spans="1:6" ht="21.75" customHeight="1" x14ac:dyDescent="0.15"/>
    <row r="28" spans="1:6" ht="21.75" customHeight="1" x14ac:dyDescent="0.15"/>
    <row r="29" spans="1:6" ht="21.75" customHeight="1" x14ac:dyDescent="0.15"/>
    <row r="30" spans="1:6" ht="21.75" customHeight="1" x14ac:dyDescent="0.15"/>
    <row r="31" spans="1:6" ht="21.75" customHeight="1" x14ac:dyDescent="0.15"/>
    <row r="32" spans="1:6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</sheetData>
  <sheetProtection algorithmName="SHA-512" hashValue="8fyCOvI7ANMJ/mW/B51oT/gNQgudPi6Q7I+sKEkKZuyMmcbMxObRZwEZC/g8/6If5KuhQwY+9KXxW1Wy0oRuvw==" saltValue="TfGBD7K4+twx2bUiuZnk3Q==" spinCount="100000" sheet="1" selectLockedCells="1"/>
  <mergeCells count="14">
    <mergeCell ref="A22:F22"/>
    <mergeCell ref="A23:F23"/>
    <mergeCell ref="A21:F21"/>
    <mergeCell ref="A18:B18"/>
    <mergeCell ref="A19:B19"/>
    <mergeCell ref="A20:F20"/>
    <mergeCell ref="A12:A13"/>
    <mergeCell ref="A14:A15"/>
    <mergeCell ref="A16:A17"/>
    <mergeCell ref="A11:B11"/>
    <mergeCell ref="A2:D2"/>
    <mergeCell ref="A8:F8"/>
    <mergeCell ref="A4:F4"/>
    <mergeCell ref="A10:B10"/>
  </mergeCells>
  <phoneticPr fontId="4"/>
  <conditionalFormatting sqref="E11:E19">
    <cfRule type="containsText" dxfId="119" priority="7" operator="containsText" text="122">
      <formula>NOT(ISERROR(SEARCH("122",E11)))</formula>
    </cfRule>
  </conditionalFormatting>
  <conditionalFormatting sqref="D16:D17">
    <cfRule type="cellIs" dxfId="118" priority="6" operator="greaterThan">
      <formula>$F$25</formula>
    </cfRule>
  </conditionalFormatting>
  <conditionalFormatting sqref="D16:D17">
    <cfRule type="cellIs" dxfId="117" priority="4" operator="greaterThan">
      <formula>25293</formula>
    </cfRule>
    <cfRule type="cellIs" dxfId="116" priority="5" operator="greaterThan">
      <formula>25293</formula>
    </cfRule>
  </conditionalFormatting>
  <conditionalFormatting sqref="D12:D15 D18:D19">
    <cfRule type="cellIs" dxfId="115" priority="1" operator="greaterThan">
      <formula>28945</formula>
    </cfRule>
    <cfRule type="cellIs" dxfId="114" priority="2" operator="greaterThan">
      <formula>28945</formula>
    </cfRule>
  </conditionalFormatting>
  <dataValidations count="1">
    <dataValidation type="list" allowBlank="1" showInputMessage="1" showErrorMessage="1" sqref="E6" xr:uid="{6CFBAE76-FA0A-B14D-BCA3-F196FE9C033A}">
      <formula1>$K$6:$K$10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03B63A-1AD8-2D48-B9CA-0372398A0A62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6">
    <pageSetUpPr fitToPage="1"/>
  </sheetPr>
  <dimension ref="A1:H574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4.125" style="31" customWidth="1"/>
    <col min="2" max="2" width="2.625" style="31" hidden="1" customWidth="1"/>
    <col min="3" max="3" width="18" style="31" customWidth="1"/>
    <col min="4" max="4" width="7.375" style="31" customWidth="1"/>
    <col min="5" max="5" width="13.375" style="85" customWidth="1"/>
    <col min="6" max="6" width="7.75" style="31" customWidth="1"/>
    <col min="7" max="7" width="36.125" style="31" customWidth="1"/>
    <col min="8" max="8" width="12.75" style="31" customWidth="1"/>
    <col min="9" max="107" width="3.625" style="31" customWidth="1"/>
    <col min="108" max="16384" width="9" style="31"/>
  </cols>
  <sheetData>
    <row r="1" spans="1:8" ht="14.25" x14ac:dyDescent="0.15">
      <c r="G1" s="86" t="s">
        <v>112</v>
      </c>
    </row>
    <row r="2" spans="1:8" s="37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E2" s="109"/>
      <c r="G2" s="83"/>
    </row>
    <row r="4" spans="1:8" ht="21.75" customHeight="1" x14ac:dyDescent="0.15">
      <c r="A4" s="519" t="s">
        <v>632</v>
      </c>
      <c r="B4" s="519"/>
      <c r="C4" s="519"/>
      <c r="D4" s="519"/>
      <c r="E4" s="519"/>
      <c r="F4" s="519"/>
      <c r="G4" s="519"/>
    </row>
    <row r="5" spans="1:8" ht="21.75" customHeight="1" x14ac:dyDescent="0.15"/>
    <row r="6" spans="1:8" s="32" customFormat="1" ht="21.75" customHeight="1" x14ac:dyDescent="0.15">
      <c r="A6" s="86" t="s">
        <v>113</v>
      </c>
      <c r="B6" s="86"/>
      <c r="C6" s="87">
        <f>'0.役員名簿'!$B$7</f>
        <v>0</v>
      </c>
      <c r="D6" s="32" t="s">
        <v>114</v>
      </c>
      <c r="E6" s="89"/>
    </row>
    <row r="7" spans="1:8" ht="21.75" customHeight="1" x14ac:dyDescent="0.15"/>
    <row r="8" spans="1:8" s="32" customFormat="1" ht="33.75" customHeight="1" x14ac:dyDescent="0.15">
      <c r="A8" s="33" t="s">
        <v>608</v>
      </c>
      <c r="C8" s="193"/>
      <c r="D8" s="33"/>
      <c r="E8" s="89"/>
    </row>
    <row r="9" spans="1:8" s="32" customFormat="1" ht="9" customHeight="1" x14ac:dyDescent="0.15">
      <c r="D9" s="98"/>
      <c r="E9" s="89"/>
    </row>
    <row r="10" spans="1:8" s="32" customFormat="1" ht="30" customHeight="1" x14ac:dyDescent="0.15">
      <c r="A10" s="90"/>
      <c r="B10" s="96"/>
      <c r="C10" s="96" t="s">
        <v>7</v>
      </c>
      <c r="D10" s="96" t="s">
        <v>115</v>
      </c>
      <c r="E10" s="99" t="s">
        <v>3</v>
      </c>
      <c r="F10" s="90" t="s">
        <v>12</v>
      </c>
      <c r="G10" s="90" t="s">
        <v>8</v>
      </c>
    </row>
    <row r="11" spans="1:8" s="32" customFormat="1" ht="45" customHeight="1" x14ac:dyDescent="0.15">
      <c r="A11" s="91" t="s">
        <v>4</v>
      </c>
      <c r="B11" s="82"/>
      <c r="C11" s="48"/>
      <c r="D11" s="48"/>
      <c r="E11" s="69"/>
      <c r="F11" s="91" t="str">
        <f>IF(E11="","",DATEDIF(E11,Facesheet!$B$3,"Y"))</f>
        <v/>
      </c>
      <c r="G11" s="53"/>
      <c r="H11" s="100"/>
    </row>
    <row r="12" spans="1:8" s="32" customFormat="1" ht="45" customHeight="1" x14ac:dyDescent="0.15">
      <c r="A12" s="91" t="s">
        <v>10</v>
      </c>
      <c r="B12" s="82"/>
      <c r="C12" s="48"/>
      <c r="D12" s="48"/>
      <c r="E12" s="69"/>
      <c r="F12" s="91" t="str">
        <f>IF(E12="","",DATEDIF(E12,Facesheet!$B$3,"Y"))</f>
        <v/>
      </c>
      <c r="G12" s="53"/>
    </row>
    <row r="13" spans="1:8" s="32" customFormat="1" ht="45" customHeight="1" x14ac:dyDescent="0.15">
      <c r="A13" s="91" t="s">
        <v>10</v>
      </c>
      <c r="B13" s="82"/>
      <c r="C13" s="48"/>
      <c r="D13" s="48"/>
      <c r="E13" s="69"/>
      <c r="F13" s="91" t="str">
        <f>IF(E13="","",DATEDIF(E13,Facesheet!$B$3,"Y"))</f>
        <v/>
      </c>
      <c r="G13" s="53"/>
    </row>
    <row r="14" spans="1:8" s="32" customFormat="1" ht="45" customHeight="1" x14ac:dyDescent="0.15">
      <c r="A14" s="91" t="s">
        <v>10</v>
      </c>
      <c r="B14" s="82"/>
      <c r="C14" s="48"/>
      <c r="D14" s="48"/>
      <c r="E14" s="69"/>
      <c r="F14" s="91" t="str">
        <f>IF(E14="","",DATEDIF(E14,Facesheet!$B$3,"Y"))</f>
        <v/>
      </c>
      <c r="G14" s="53"/>
    </row>
    <row r="15" spans="1:8" s="32" customFormat="1" ht="45" customHeight="1" x14ac:dyDescent="0.15">
      <c r="A15" s="91" t="s">
        <v>10</v>
      </c>
      <c r="B15" s="82"/>
      <c r="C15" s="48"/>
      <c r="D15" s="48"/>
      <c r="E15" s="69"/>
      <c r="F15" s="91" t="str">
        <f>IF(E15="","",DATEDIF(E15,Facesheet!$B$3,"Y"))</f>
        <v/>
      </c>
      <c r="G15" s="53"/>
    </row>
    <row r="16" spans="1:8" s="32" customFormat="1" ht="45" customHeight="1" x14ac:dyDescent="0.15">
      <c r="A16" s="91" t="s">
        <v>10</v>
      </c>
      <c r="B16" s="82"/>
      <c r="C16" s="48"/>
      <c r="D16" s="48"/>
      <c r="E16" s="69"/>
      <c r="F16" s="91" t="str">
        <f>IF(E16="","",DATEDIF(E16,Facesheet!$B$3,"Y"))</f>
        <v/>
      </c>
      <c r="G16" s="53"/>
    </row>
    <row r="17" spans="1:7" s="32" customFormat="1" ht="45" customHeight="1" x14ac:dyDescent="0.15">
      <c r="A17" s="91" t="s">
        <v>10</v>
      </c>
      <c r="B17" s="82"/>
      <c r="C17" s="48"/>
      <c r="D17" s="48"/>
      <c r="E17" s="69"/>
      <c r="F17" s="91" t="str">
        <f>IF(E17="","",DATEDIF(E17,Facesheet!$B$3,"Y"))</f>
        <v/>
      </c>
      <c r="G17" s="53"/>
    </row>
    <row r="18" spans="1:7" s="32" customFormat="1" ht="21.75" customHeight="1" x14ac:dyDescent="0.15">
      <c r="A18" s="32" t="s">
        <v>6</v>
      </c>
      <c r="E18" s="89"/>
    </row>
    <row r="19" spans="1:7" s="32" customFormat="1" ht="21.75" customHeight="1" x14ac:dyDescent="0.15">
      <c r="A19" s="32" t="s">
        <v>116</v>
      </c>
      <c r="E19" s="89"/>
    </row>
    <row r="20" spans="1:7" s="32" customFormat="1" ht="21.75" customHeight="1" x14ac:dyDescent="0.15">
      <c r="E20" s="108" t="s">
        <v>18</v>
      </c>
      <c r="F20" s="102">
        <f>COUNTA(C11:C17)</f>
        <v>0</v>
      </c>
    </row>
    <row r="21" spans="1:7" ht="21.75" customHeight="1" x14ac:dyDescent="0.15"/>
    <row r="22" spans="1:7" ht="21.75" customHeight="1" x14ac:dyDescent="0.15"/>
    <row r="23" spans="1:7" ht="21.75" customHeight="1" x14ac:dyDescent="0.15"/>
    <row r="24" spans="1:7" ht="21.75" customHeight="1" x14ac:dyDescent="0.15"/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</sheetData>
  <sheetProtection algorithmName="SHA-512" hashValue="oIbOJ1tRUIL/nxgKdJ++YcPNZSQVhJzAkpJbHhuEhd7Dj4RUw9AqBTcARtT7wb1AW6NqoF3yXNL1xfLSehbAKw==" saltValue="gp5OHK/6yov2OsLGm4vqmg==" spinCount="100000" sheet="1" selectLockedCells="1"/>
  <mergeCells count="1">
    <mergeCell ref="A4:G4"/>
  </mergeCells>
  <phoneticPr fontId="4"/>
  <conditionalFormatting sqref="F11:F17">
    <cfRule type="containsText" dxfId="113" priority="1" operator="containsText" text="122">
      <formula>NOT(ISERROR(SEARCH("122",F11)))</formula>
    </cfRule>
    <cfRule type="containsText" priority="2" operator="containsText" text="118">
      <formula>NOT(ISERROR(SEARCH("118",F11)))</formula>
    </cfRule>
  </conditionalFormatting>
  <pageMargins left="0.51181102362204722" right="0.51181102362204722" top="0.74803149606299213" bottom="0.74803149606299213" header="0.31496062992125984" footer="0.31496062992125984"/>
  <pageSetup paperSize="9" scale="96" orientation="portrait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BDC25E-9D06-DB40-ADE1-AEB4016BA1F5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7">
    <pageSetUpPr fitToPage="1"/>
  </sheetPr>
  <dimension ref="A1:N574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2" customWidth="1"/>
    <col min="2" max="2" width="13.875" hidden="1" customWidth="1"/>
    <col min="3" max="3" width="20" customWidth="1"/>
    <col min="4" max="4" width="7.375" customWidth="1"/>
    <col min="5" max="5" width="15.125" style="120" customWidth="1"/>
    <col min="6" max="7" width="6.625" customWidth="1"/>
    <col min="8" max="8" width="34" customWidth="1"/>
    <col min="9" max="9" width="12.625" customWidth="1"/>
    <col min="10" max="13" width="3.625" customWidth="1"/>
    <col min="14" max="14" width="3.625" hidden="1" customWidth="1"/>
    <col min="15" max="108" width="3.625" customWidth="1"/>
  </cols>
  <sheetData>
    <row r="1" spans="1:14" ht="14.25" x14ac:dyDescent="0.15">
      <c r="H1" s="121" t="s">
        <v>117</v>
      </c>
    </row>
    <row r="2" spans="1:14" s="1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E2" s="202"/>
      <c r="H2" s="122"/>
    </row>
    <row r="4" spans="1:14" ht="21.75" customHeight="1" x14ac:dyDescent="0.15">
      <c r="A4" s="534" t="s">
        <v>632</v>
      </c>
      <c r="B4" s="534"/>
      <c r="C4" s="534"/>
      <c r="D4" s="534"/>
      <c r="E4" s="534"/>
      <c r="F4" s="534"/>
      <c r="G4" s="534"/>
      <c r="H4" s="534"/>
    </row>
    <row r="5" spans="1:14" ht="21.75" customHeight="1" x14ac:dyDescent="0.15"/>
    <row r="6" spans="1:14" s="123" customFormat="1" ht="21.75" customHeight="1" x14ac:dyDescent="0.15">
      <c r="A6" s="121" t="s">
        <v>113</v>
      </c>
      <c r="B6" s="121"/>
      <c r="C6" s="124">
        <f>'0.役員名簿'!$B$7</f>
        <v>0</v>
      </c>
      <c r="D6" s="123" t="s">
        <v>105</v>
      </c>
      <c r="E6" s="125"/>
    </row>
    <row r="7" spans="1:14" ht="21.75" customHeight="1" x14ac:dyDescent="0.15"/>
    <row r="8" spans="1:14" s="123" customFormat="1" ht="33" customHeight="1" x14ac:dyDescent="0.15">
      <c r="A8" s="267" t="s">
        <v>609</v>
      </c>
      <c r="C8" s="201"/>
      <c r="D8" s="203"/>
      <c r="E8" s="95">
        <f>H22</f>
        <v>30774</v>
      </c>
      <c r="F8" s="94" t="s">
        <v>518</v>
      </c>
    </row>
    <row r="9" spans="1:14" s="123" customFormat="1" ht="9" customHeight="1" x14ac:dyDescent="0.15">
      <c r="C9" s="204"/>
      <c r="D9" s="205"/>
      <c r="E9" s="125"/>
    </row>
    <row r="10" spans="1:14" s="123" customFormat="1" ht="30" customHeight="1" x14ac:dyDescent="0.15">
      <c r="A10" s="126"/>
      <c r="B10" s="206"/>
      <c r="C10" s="206" t="s">
        <v>7</v>
      </c>
      <c r="D10" s="206" t="s">
        <v>115</v>
      </c>
      <c r="E10" s="127" t="s">
        <v>3</v>
      </c>
      <c r="F10" s="126" t="s">
        <v>12</v>
      </c>
      <c r="G10" s="126" t="s">
        <v>9</v>
      </c>
      <c r="H10" s="126" t="s">
        <v>8</v>
      </c>
    </row>
    <row r="11" spans="1:14" s="123" customFormat="1" ht="45" customHeight="1" x14ac:dyDescent="0.15">
      <c r="A11" s="129" t="s">
        <v>4</v>
      </c>
      <c r="B11" s="130"/>
      <c r="C11" s="150"/>
      <c r="D11" s="150"/>
      <c r="E11" s="74"/>
      <c r="F11" s="207" t="str">
        <f>IF(E11="","",DATEDIF(E11,Facesheet!$B$3,"Y"))</f>
        <v/>
      </c>
      <c r="G11" s="6"/>
      <c r="H11" s="142"/>
      <c r="I11" s="128"/>
      <c r="N11" s="123" t="s">
        <v>371</v>
      </c>
    </row>
    <row r="12" spans="1:14" s="123" customFormat="1" ht="45" customHeight="1" x14ac:dyDescent="0.15">
      <c r="A12" s="129" t="s">
        <v>10</v>
      </c>
      <c r="B12" s="130"/>
      <c r="C12" s="150"/>
      <c r="D12" s="150"/>
      <c r="E12" s="68"/>
      <c r="F12" s="106" t="str">
        <f>IF(E12="","",DATEDIF(E12,Facesheet!$B$3,"Y"))</f>
        <v/>
      </c>
      <c r="G12" s="6"/>
      <c r="H12" s="9"/>
      <c r="I12" s="208"/>
    </row>
    <row r="13" spans="1:14" s="123" customFormat="1" ht="45" customHeight="1" x14ac:dyDescent="0.15">
      <c r="A13" s="129" t="s">
        <v>10</v>
      </c>
      <c r="B13" s="130"/>
      <c r="C13" s="150"/>
      <c r="D13" s="150"/>
      <c r="E13" s="68"/>
      <c r="F13" s="106" t="str">
        <f>IF(E13="","",DATEDIF(E13,Facesheet!$B$3,"Y"))</f>
        <v/>
      </c>
      <c r="G13" s="6"/>
      <c r="H13" s="9"/>
    </row>
    <row r="14" spans="1:14" s="123" customFormat="1" ht="45" customHeight="1" x14ac:dyDescent="0.15">
      <c r="A14" s="129" t="s">
        <v>10</v>
      </c>
      <c r="B14" s="130"/>
      <c r="C14" s="150"/>
      <c r="D14" s="7"/>
      <c r="E14" s="68"/>
      <c r="F14" s="106" t="str">
        <f>IF(E14="","",DATEDIF(E14,Facesheet!$B$3,"Y"))</f>
        <v/>
      </c>
      <c r="G14" s="6"/>
      <c r="H14" s="9"/>
    </row>
    <row r="15" spans="1:14" s="123" customFormat="1" ht="45" customHeight="1" x14ac:dyDescent="0.15">
      <c r="A15" s="129" t="s">
        <v>10</v>
      </c>
      <c r="B15" s="130"/>
      <c r="C15" s="150"/>
      <c r="D15" s="7"/>
      <c r="E15" s="68"/>
      <c r="F15" s="106" t="str">
        <f>IF(E15="","",DATEDIF(E15,Facesheet!$B$3,"Y"))</f>
        <v/>
      </c>
      <c r="G15" s="6"/>
      <c r="H15" s="9"/>
    </row>
    <row r="16" spans="1:14" s="123" customFormat="1" ht="45" customHeight="1" x14ac:dyDescent="0.15">
      <c r="A16" s="129" t="s">
        <v>10</v>
      </c>
      <c r="B16" s="130"/>
      <c r="C16" s="150"/>
      <c r="D16" s="7"/>
      <c r="E16" s="68"/>
      <c r="F16" s="106" t="str">
        <f>IF(E16="","",DATEDIF(E16,Facesheet!$B$3,"Y"))</f>
        <v/>
      </c>
      <c r="G16" s="6"/>
      <c r="H16" s="9"/>
    </row>
    <row r="17" spans="1:8" s="123" customFormat="1" ht="45" customHeight="1" x14ac:dyDescent="0.15">
      <c r="A17" s="129" t="s">
        <v>10</v>
      </c>
      <c r="B17" s="130"/>
      <c r="C17" s="150"/>
      <c r="D17" s="7"/>
      <c r="E17" s="68"/>
      <c r="F17" s="106" t="str">
        <f>IF(E17="","",DATEDIF(E17,Facesheet!$B$3,"Y"))</f>
        <v/>
      </c>
      <c r="G17" s="6"/>
      <c r="H17" s="142"/>
    </row>
    <row r="18" spans="1:8" s="123" customFormat="1" ht="21.75" customHeight="1" x14ac:dyDescent="0.15">
      <c r="A18" s="123" t="s">
        <v>6</v>
      </c>
      <c r="E18" s="125"/>
    </row>
    <row r="19" spans="1:8" s="123" customFormat="1" ht="21.75" customHeight="1" x14ac:dyDescent="0.15">
      <c r="A19" s="209" t="s">
        <v>502</v>
      </c>
      <c r="E19" s="125"/>
    </row>
    <row r="20" spans="1:8" s="123" customFormat="1" ht="21.75" customHeight="1" x14ac:dyDescent="0.15">
      <c r="A20" s="123" t="s">
        <v>118</v>
      </c>
      <c r="E20" s="125"/>
    </row>
    <row r="21" spans="1:8" s="123" customFormat="1" ht="21.75" customHeight="1" x14ac:dyDescent="0.15">
      <c r="E21" s="131" t="s">
        <v>18</v>
      </c>
      <c r="F21" s="132">
        <f>COUNTA(C11:C17)</f>
        <v>0</v>
      </c>
    </row>
    <row r="22" spans="1:8" ht="21.75" customHeight="1" x14ac:dyDescent="0.15">
      <c r="H22" s="95">
        <v>30774</v>
      </c>
    </row>
    <row r="23" spans="1:8" ht="21.75" customHeight="1" x14ac:dyDescent="0.15"/>
    <row r="24" spans="1:8" ht="21.75" customHeight="1" x14ac:dyDescent="0.15"/>
    <row r="25" spans="1:8" ht="21.75" customHeight="1" x14ac:dyDescent="0.15"/>
    <row r="26" spans="1:8" ht="21.75" customHeight="1" x14ac:dyDescent="0.15"/>
    <row r="27" spans="1:8" ht="21.75" customHeight="1" x14ac:dyDescent="0.15"/>
    <row r="28" spans="1:8" ht="21.75" customHeight="1" x14ac:dyDescent="0.15"/>
    <row r="29" spans="1:8" ht="21.75" customHeight="1" x14ac:dyDescent="0.15"/>
    <row r="30" spans="1:8" ht="21.75" customHeight="1" x14ac:dyDescent="0.15"/>
    <row r="31" spans="1:8" ht="21.75" customHeight="1" x14ac:dyDescent="0.15"/>
    <row r="32" spans="1:8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</sheetData>
  <sheetProtection algorithmName="SHA-512" hashValue="Zk6da5l2q9jtj69tQrHlPg/Wl5yWdRe7BNhs20v2osljKNA0n6aP6XqyGY29PpbtN6ECbY9ywkBsdL8eEOkbpA==" saltValue="uG+p6P2+2mieHgFNcFcIBA==" spinCount="100000" sheet="1" selectLockedCells="1"/>
  <mergeCells count="1">
    <mergeCell ref="A4:H4"/>
  </mergeCells>
  <phoneticPr fontId="4"/>
  <conditionalFormatting sqref="E12:E17">
    <cfRule type="cellIs" dxfId="112" priority="3" operator="lessThan">
      <formula>30774</formula>
    </cfRule>
    <cfRule type="cellIs" dxfId="111" priority="4" operator="lessThan">
      <formula>30774</formula>
    </cfRule>
    <cfRule type="cellIs" dxfId="110" priority="5" stopIfTrue="1" operator="lessThan">
      <formula>$G$25</formula>
    </cfRule>
  </conditionalFormatting>
  <conditionalFormatting sqref="F12:F17">
    <cfRule type="cellIs" dxfId="109" priority="1" operator="greaterThan">
      <formula>39</formula>
    </cfRule>
    <cfRule type="cellIs" dxfId="108" priority="2" operator="greaterThan">
      <formula>39</formula>
    </cfRule>
  </conditionalFormatting>
  <dataValidations count="1">
    <dataValidation type="list" allowBlank="1" showInputMessage="1" showErrorMessage="1" sqref="G11:G17" xr:uid="{E0357A23-9734-3644-8194-211F26BB1A36}">
      <formula1>$N$11:$N$12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864E42-8076-684F-97EF-075F85CDD646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pageSetUpPr fitToPage="1"/>
  </sheetPr>
  <dimension ref="A1:H57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4.5" customWidth="1"/>
    <col min="2" max="2" width="13.875" hidden="1" customWidth="1"/>
    <col min="3" max="3" width="20" customWidth="1"/>
    <col min="4" max="4" width="7.375" customWidth="1"/>
    <col min="5" max="5" width="14.875" style="120" customWidth="1"/>
    <col min="6" max="6" width="7.125" customWidth="1"/>
    <col min="7" max="7" width="35" customWidth="1"/>
    <col min="8" max="8" width="13.375" customWidth="1"/>
    <col min="9" max="107" width="3.625" customWidth="1"/>
  </cols>
  <sheetData>
    <row r="1" spans="1:8" ht="14.25" x14ac:dyDescent="0.15">
      <c r="G1" s="121" t="s">
        <v>143</v>
      </c>
    </row>
    <row r="2" spans="1:8" s="1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E2" s="202"/>
      <c r="G2" s="122"/>
    </row>
    <row r="4" spans="1:8" ht="21.75" customHeight="1" x14ac:dyDescent="0.15">
      <c r="A4" s="534" t="s">
        <v>632</v>
      </c>
      <c r="B4" s="534"/>
      <c r="C4" s="534"/>
      <c r="D4" s="534"/>
      <c r="E4" s="534"/>
      <c r="F4" s="534"/>
      <c r="G4" s="534"/>
    </row>
    <row r="5" spans="1:8" ht="21.75" customHeight="1" x14ac:dyDescent="0.15"/>
    <row r="6" spans="1:8" s="123" customFormat="1" ht="21.75" customHeight="1" x14ac:dyDescent="0.15">
      <c r="A6" s="121" t="s">
        <v>113</v>
      </c>
      <c r="B6" s="121"/>
      <c r="C6" s="124">
        <f>'0.役員名簿'!$B$7</f>
        <v>0</v>
      </c>
      <c r="D6" s="123" t="s">
        <v>120</v>
      </c>
      <c r="E6" s="125"/>
    </row>
    <row r="7" spans="1:8" ht="21.75" customHeight="1" x14ac:dyDescent="0.15"/>
    <row r="8" spans="1:8" s="123" customFormat="1" ht="21.75" customHeight="1" x14ac:dyDescent="0.15">
      <c r="A8" s="267" t="s">
        <v>610</v>
      </c>
      <c r="C8" s="210"/>
      <c r="D8" s="203"/>
      <c r="E8" s="138" t="s">
        <v>554</v>
      </c>
    </row>
    <row r="9" spans="1:8" s="123" customFormat="1" ht="9" customHeight="1" x14ac:dyDescent="0.15">
      <c r="E9" s="125"/>
    </row>
    <row r="10" spans="1:8" s="123" customFormat="1" ht="30" customHeight="1" x14ac:dyDescent="0.15">
      <c r="A10" s="126"/>
      <c r="B10" s="206"/>
      <c r="C10" s="206" t="s">
        <v>7</v>
      </c>
      <c r="D10" s="206" t="s">
        <v>115</v>
      </c>
      <c r="E10" s="127" t="s">
        <v>3</v>
      </c>
      <c r="F10" s="126" t="s">
        <v>12</v>
      </c>
      <c r="G10" s="126" t="s">
        <v>8</v>
      </c>
    </row>
    <row r="11" spans="1:8" s="123" customFormat="1" ht="39" customHeight="1" x14ac:dyDescent="0.15">
      <c r="A11" s="129" t="s">
        <v>4</v>
      </c>
      <c r="B11" s="130"/>
      <c r="C11" s="7"/>
      <c r="D11" s="261"/>
      <c r="E11" s="73"/>
      <c r="F11" s="129" t="str">
        <f>IF(E11="","",DATEDIF(E11,Facesheet!$B$3,"Y"))</f>
        <v/>
      </c>
      <c r="G11" s="143"/>
      <c r="H11" s="128"/>
    </row>
    <row r="12" spans="1:8" s="123" customFormat="1" ht="39" customHeight="1" x14ac:dyDescent="0.15">
      <c r="A12" s="129" t="s">
        <v>10</v>
      </c>
      <c r="B12" s="130"/>
      <c r="C12" s="7"/>
      <c r="D12" s="261"/>
      <c r="E12" s="73"/>
      <c r="F12" s="129" t="str">
        <f>IF(E12="","",DATEDIF(E12,Facesheet!$B$3,"Y"))</f>
        <v/>
      </c>
      <c r="G12" s="144"/>
    </row>
    <row r="13" spans="1:8" s="123" customFormat="1" ht="39" customHeight="1" x14ac:dyDescent="0.15">
      <c r="A13" s="129" t="s">
        <v>10</v>
      </c>
      <c r="B13" s="130"/>
      <c r="C13" s="7"/>
      <c r="D13" s="261"/>
      <c r="E13" s="73"/>
      <c r="F13" s="129" t="str">
        <f>IF(E13="","",DATEDIF(E13,Facesheet!$B$3,"Y"))</f>
        <v/>
      </c>
      <c r="G13" s="144"/>
    </row>
    <row r="14" spans="1:8" s="123" customFormat="1" ht="39" customHeight="1" x14ac:dyDescent="0.15">
      <c r="A14" s="129" t="s">
        <v>10</v>
      </c>
      <c r="B14" s="130"/>
      <c r="C14" s="7"/>
      <c r="D14" s="5"/>
      <c r="E14" s="73"/>
      <c r="F14" s="129" t="str">
        <f>IF(E14="","",DATEDIF(E14,Facesheet!$B$3,"Y"))</f>
        <v/>
      </c>
      <c r="G14" s="144"/>
    </row>
    <row r="15" spans="1:8" s="123" customFormat="1" ht="39" customHeight="1" x14ac:dyDescent="0.15">
      <c r="A15" s="129" t="s">
        <v>10</v>
      </c>
      <c r="B15" s="130"/>
      <c r="C15" s="150"/>
      <c r="D15" s="5"/>
      <c r="E15" s="73"/>
      <c r="F15" s="129" t="str">
        <f>IF(E15="","",DATEDIF(E15,Facesheet!$B$3,"Y"))</f>
        <v/>
      </c>
      <c r="G15" s="144"/>
    </row>
    <row r="16" spans="1:8" s="123" customFormat="1" ht="39" customHeight="1" x14ac:dyDescent="0.15">
      <c r="A16" s="129" t="s">
        <v>10</v>
      </c>
      <c r="B16" s="130"/>
      <c r="C16" s="7"/>
      <c r="D16" s="5"/>
      <c r="E16" s="73"/>
      <c r="F16" s="129" t="str">
        <f>IF(E16="","",DATEDIF(E16,Facesheet!$B$3,"Y"))</f>
        <v/>
      </c>
      <c r="G16" s="144"/>
    </row>
    <row r="17" spans="1:7" s="123" customFormat="1" ht="39" customHeight="1" x14ac:dyDescent="0.15">
      <c r="A17" s="129" t="s">
        <v>10</v>
      </c>
      <c r="B17" s="130"/>
      <c r="C17" s="7"/>
      <c r="D17" s="5"/>
      <c r="E17" s="73"/>
      <c r="F17" s="129" t="str">
        <f>IF(E17="","",DATEDIF(E17,Facesheet!$B$3,"Y"))</f>
        <v/>
      </c>
      <c r="G17" s="144"/>
    </row>
    <row r="18" spans="1:7" s="123" customFormat="1" ht="39" customHeight="1" x14ac:dyDescent="0.15">
      <c r="A18" s="129" t="s">
        <v>10</v>
      </c>
      <c r="B18" s="130"/>
      <c r="C18" s="7"/>
      <c r="D18" s="5"/>
      <c r="E18" s="73"/>
      <c r="F18" s="129" t="str">
        <f>IF(E18="","",DATEDIF(E18,Facesheet!$B$3,"Y"))</f>
        <v/>
      </c>
      <c r="G18" s="144"/>
    </row>
    <row r="19" spans="1:7" s="123" customFormat="1" ht="39" customHeight="1" x14ac:dyDescent="0.15">
      <c r="A19" s="129" t="s">
        <v>10</v>
      </c>
      <c r="B19" s="130"/>
      <c r="C19" s="7"/>
      <c r="D19" s="5"/>
      <c r="E19" s="73"/>
      <c r="F19" s="129" t="str">
        <f>IF(E19="","",DATEDIF(E19,Facesheet!$B$3,"Y"))</f>
        <v/>
      </c>
      <c r="G19" s="143"/>
    </row>
    <row r="20" spans="1:7" s="123" customFormat="1" ht="21.75" customHeight="1" x14ac:dyDescent="0.15">
      <c r="A20" s="123" t="s">
        <v>6</v>
      </c>
      <c r="E20" s="125"/>
    </row>
    <row r="21" spans="1:7" s="123" customFormat="1" ht="21.75" customHeight="1" x14ac:dyDescent="0.15">
      <c r="A21" s="123" t="s">
        <v>144</v>
      </c>
      <c r="E21" s="125"/>
    </row>
    <row r="22" spans="1:7" s="123" customFormat="1" ht="21.75" customHeight="1" x14ac:dyDescent="0.15">
      <c r="E22" s="131" t="s">
        <v>18</v>
      </c>
      <c r="F22" s="132">
        <f>COUNTA(C11:C19)</f>
        <v>0</v>
      </c>
    </row>
    <row r="23" spans="1:7" ht="21.75" customHeight="1" x14ac:dyDescent="0.15"/>
    <row r="24" spans="1:7" ht="21.75" customHeight="1" x14ac:dyDescent="0.15"/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</sheetData>
  <sheetProtection algorithmName="SHA-512" hashValue="ROruRNd7/P8i5Q67VhgjPzM8EqR3UE+chQjx23zaPK6mOP5CL6OY2AYY6vuSghhKMyE+e3/yWx84dL4PioU2MQ==" saltValue="tH1tH2Cm8K0yJEeEAwXpeg==" spinCount="100000" sheet="1" selectLockedCells="1"/>
  <mergeCells count="1">
    <mergeCell ref="A4:G4"/>
  </mergeCells>
  <phoneticPr fontId="4"/>
  <conditionalFormatting sqref="F11:F19">
    <cfRule type="containsText" dxfId="107" priority="5" operator="containsText" text="122">
      <formula>NOT(ISERROR(SEARCH("122",F11)))</formula>
    </cfRule>
    <cfRule type="containsText" priority="6" operator="containsText" text="118">
      <formula>NOT(ISERROR(SEARCH("118",F11)))</formula>
    </cfRule>
  </conditionalFormatting>
  <conditionalFormatting sqref="E12:E19">
    <cfRule type="cellIs" dxfId="106" priority="3" operator="greaterThan">
      <formula>27120</formula>
    </cfRule>
    <cfRule type="cellIs" dxfId="105" priority="4" operator="greaterThan">
      <formula>27120</formula>
    </cfRule>
  </conditionalFormatting>
  <conditionalFormatting sqref="F12:F19">
    <cfRule type="cellIs" dxfId="104" priority="1" operator="lessThan">
      <formula>50</formula>
    </cfRule>
    <cfRule type="cellIs" dxfId="103" priority="2" operator="lessThan">
      <formula>50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D553E3-0454-C841-810C-2775ED2108D4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>
    <pageSetUpPr fitToPage="1"/>
  </sheetPr>
  <dimension ref="A1:K57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6.125" customWidth="1"/>
    <col min="2" max="2" width="17.125" hidden="1" customWidth="1"/>
    <col min="3" max="3" width="18" customWidth="1"/>
    <col min="4" max="4" width="12.25" style="120" customWidth="1"/>
    <col min="5" max="5" width="6.75" customWidth="1"/>
    <col min="6" max="6" width="37.5" customWidth="1"/>
    <col min="7" max="7" width="7.75" style="3" bestFit="1" customWidth="1"/>
    <col min="8" max="8" width="13.25" customWidth="1"/>
    <col min="9" max="10" width="3.625" customWidth="1"/>
    <col min="11" max="11" width="3.625" hidden="1" customWidth="1"/>
    <col min="12" max="106" width="3.625" customWidth="1"/>
  </cols>
  <sheetData>
    <row r="1" spans="1:11" ht="14.25" x14ac:dyDescent="0.15">
      <c r="F1" s="121"/>
      <c r="G1" s="121" t="s">
        <v>147</v>
      </c>
    </row>
    <row r="2" spans="1:11" s="1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F2" s="122"/>
      <c r="G2" s="8"/>
    </row>
    <row r="3" spans="1:11" x14ac:dyDescent="0.15">
      <c r="F3" s="23"/>
    </row>
    <row r="4" spans="1:11" ht="21.75" customHeight="1" x14ac:dyDescent="0.15">
      <c r="A4" s="534" t="s">
        <v>232</v>
      </c>
      <c r="B4" s="534"/>
      <c r="C4" s="534"/>
      <c r="D4" s="534"/>
      <c r="E4" s="534"/>
      <c r="F4" s="534"/>
      <c r="G4" s="534"/>
    </row>
    <row r="5" spans="1:11" ht="21.75" customHeight="1" x14ac:dyDescent="0.15"/>
    <row r="6" spans="1:11" s="123" customFormat="1" ht="21.75" customHeight="1" x14ac:dyDescent="0.15">
      <c r="A6" s="121" t="s">
        <v>113</v>
      </c>
      <c r="B6" s="121"/>
      <c r="C6" s="124">
        <f>'0.役員名簿'!$B$7</f>
        <v>0</v>
      </c>
      <c r="D6" s="125" t="s">
        <v>145</v>
      </c>
      <c r="G6" s="203"/>
    </row>
    <row r="7" spans="1:11" ht="21.75" customHeight="1" x14ac:dyDescent="0.15"/>
    <row r="8" spans="1:11" s="123" customFormat="1" ht="33" customHeight="1" x14ac:dyDescent="0.15">
      <c r="A8" s="267" t="s">
        <v>599</v>
      </c>
      <c r="C8" s="210"/>
      <c r="D8" s="270"/>
      <c r="G8" s="203"/>
    </row>
    <row r="9" spans="1:11" s="123" customFormat="1" ht="9" customHeight="1" x14ac:dyDescent="0.15">
      <c r="D9" s="271"/>
      <c r="G9" s="203"/>
    </row>
    <row r="10" spans="1:11" s="123" customFormat="1" ht="30" customHeight="1" x14ac:dyDescent="0.15">
      <c r="A10" s="126"/>
      <c r="B10" s="126"/>
      <c r="C10" s="126" t="s">
        <v>7</v>
      </c>
      <c r="D10" s="272" t="s">
        <v>3</v>
      </c>
      <c r="E10" s="206" t="s">
        <v>12</v>
      </c>
      <c r="F10" s="126" t="s">
        <v>8</v>
      </c>
      <c r="G10" s="273" t="s">
        <v>636</v>
      </c>
    </row>
    <row r="11" spans="1:11" s="123" customFormat="1" ht="45" customHeight="1" x14ac:dyDescent="0.15">
      <c r="A11" s="129" t="s">
        <v>4</v>
      </c>
      <c r="B11" s="129"/>
      <c r="C11" s="6"/>
      <c r="D11" s="72"/>
      <c r="E11" s="130" t="str">
        <f>IF(D11="","",DATEDIF(D11,Facesheet!$B$3,"Y"))</f>
        <v/>
      </c>
      <c r="F11" s="143"/>
      <c r="G11" s="266"/>
      <c r="H11" s="128"/>
      <c r="K11" s="209" t="s">
        <v>637</v>
      </c>
    </row>
    <row r="12" spans="1:11" s="123" customFormat="1" ht="45" customHeight="1" x14ac:dyDescent="0.15">
      <c r="A12" s="129" t="s">
        <v>10</v>
      </c>
      <c r="B12" s="129"/>
      <c r="C12" s="6"/>
      <c r="D12" s="72"/>
      <c r="E12" s="130" t="str">
        <f>IF(D12="","",DATEDIF(D12,Facesheet!$B$3,"Y"))</f>
        <v/>
      </c>
      <c r="F12" s="144"/>
      <c r="G12" s="266"/>
    </row>
    <row r="13" spans="1:11" s="123" customFormat="1" ht="45" customHeight="1" x14ac:dyDescent="0.15">
      <c r="A13" s="129" t="s">
        <v>10</v>
      </c>
      <c r="B13" s="129"/>
      <c r="C13" s="6"/>
      <c r="D13" s="72"/>
      <c r="E13" s="130" t="str">
        <f>IF(D13="","",DATEDIF(D13,Facesheet!$B$3,"Y"))</f>
        <v/>
      </c>
      <c r="F13" s="144"/>
      <c r="G13" s="266"/>
    </row>
    <row r="14" spans="1:11" s="123" customFormat="1" ht="45" customHeight="1" x14ac:dyDescent="0.15">
      <c r="A14" s="129" t="s">
        <v>10</v>
      </c>
      <c r="B14" s="129"/>
      <c r="C14" s="6"/>
      <c r="D14" s="72"/>
      <c r="E14" s="130" t="str">
        <f>IF(D14="","",DATEDIF(D14,Facesheet!$B$3,"Y"))</f>
        <v/>
      </c>
      <c r="F14" s="144"/>
      <c r="G14" s="266"/>
    </row>
    <row r="15" spans="1:11" s="123" customFormat="1" ht="45" customHeight="1" x14ac:dyDescent="0.15">
      <c r="A15" s="129" t="s">
        <v>10</v>
      </c>
      <c r="B15" s="129"/>
      <c r="C15" s="6"/>
      <c r="D15" s="72"/>
      <c r="E15" s="130" t="str">
        <f>IF(D15="","",DATEDIF(D15,Facesheet!$B$3,"Y"))</f>
        <v/>
      </c>
      <c r="F15" s="144"/>
      <c r="G15" s="266"/>
    </row>
    <row r="16" spans="1:11" s="123" customFormat="1" ht="45" customHeight="1" x14ac:dyDescent="0.15">
      <c r="A16" s="129" t="s">
        <v>10</v>
      </c>
      <c r="B16" s="129"/>
      <c r="C16" s="6"/>
      <c r="D16" s="72"/>
      <c r="E16" s="130" t="str">
        <f>IF(D16="","",DATEDIF(D16,Facesheet!$B$3,"Y"))</f>
        <v/>
      </c>
      <c r="F16" s="144"/>
      <c r="G16" s="266"/>
    </row>
    <row r="17" spans="1:7" s="123" customFormat="1" ht="45" customHeight="1" x14ac:dyDescent="0.15">
      <c r="A17" s="129" t="s">
        <v>10</v>
      </c>
      <c r="B17" s="129"/>
      <c r="C17" s="6"/>
      <c r="D17" s="72"/>
      <c r="E17" s="130" t="str">
        <f>IF(D17="","",DATEDIF(D17,Facesheet!$B$3,"Y"))</f>
        <v/>
      </c>
      <c r="F17" s="143"/>
      <c r="G17" s="266"/>
    </row>
    <row r="18" spans="1:7" s="123" customFormat="1" ht="21.75" customHeight="1" x14ac:dyDescent="0.15">
      <c r="A18" s="123" t="s">
        <v>6</v>
      </c>
      <c r="D18" s="125"/>
      <c r="G18" s="203"/>
    </row>
    <row r="19" spans="1:7" s="123" customFormat="1" ht="21.75" customHeight="1" x14ac:dyDescent="0.15">
      <c r="A19" s="123" t="s">
        <v>146</v>
      </c>
      <c r="D19" s="125"/>
      <c r="G19" s="203"/>
    </row>
    <row r="20" spans="1:7" s="123" customFormat="1" ht="21.75" customHeight="1" x14ac:dyDescent="0.15">
      <c r="A20" s="209" t="s">
        <v>638</v>
      </c>
      <c r="D20" s="125"/>
      <c r="G20" s="203"/>
    </row>
    <row r="21" spans="1:7" s="123" customFormat="1" ht="21.75" customHeight="1" x14ac:dyDescent="0.15">
      <c r="A21" s="209" t="s">
        <v>641</v>
      </c>
      <c r="D21" s="125"/>
      <c r="G21" s="203"/>
    </row>
    <row r="22" spans="1:7" s="123" customFormat="1" ht="21.75" customHeight="1" x14ac:dyDescent="0.15">
      <c r="D22" s="131" t="s">
        <v>18</v>
      </c>
      <c r="E22" s="132">
        <f>COUNTA(C11:C17)</f>
        <v>0</v>
      </c>
      <c r="G22" s="203"/>
    </row>
    <row r="23" spans="1:7" ht="21.75" customHeight="1" x14ac:dyDescent="0.15"/>
    <row r="24" spans="1:7" ht="21.75" customHeight="1" x14ac:dyDescent="0.15"/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</sheetData>
  <sheetProtection algorithmName="SHA-512" hashValue="gNG3q8mUsVkdktGmT4Zd1/JBC5yoCgmCM5leI37WzREF6wr05V9/hTkFwQKwBsjEdROw0RONF06efKDXZtN4Yg==" saltValue="eLlN6ZLb48lX7fubLa/2TA==" spinCount="100000" sheet="1" selectLockedCells="1"/>
  <mergeCells count="1">
    <mergeCell ref="A4:G4"/>
  </mergeCells>
  <phoneticPr fontId="4"/>
  <conditionalFormatting sqref="E11:E17">
    <cfRule type="containsText" dxfId="102" priority="1" operator="containsText" text="122">
      <formula>NOT(ISERROR(SEARCH("122",E11)))</formula>
    </cfRule>
  </conditionalFormatting>
  <dataValidations count="1">
    <dataValidation type="list" allowBlank="1" showInputMessage="1" showErrorMessage="1" sqref="G11:G17" xr:uid="{23BFA803-8294-4327-A2DD-4B79249CA386}">
      <formula1>$K$11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864274-0E33-A840-AFB0-C9469A07F4AA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>
    <pageSetUpPr fitToPage="1"/>
  </sheetPr>
  <dimension ref="A1:K577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6.25" style="31" customWidth="1"/>
    <col min="2" max="2" width="17.125" style="31" hidden="1" customWidth="1"/>
    <col min="3" max="3" width="18" style="31" customWidth="1"/>
    <col min="4" max="4" width="12.25" style="85" customWidth="1"/>
    <col min="5" max="5" width="7" style="31" customWidth="1"/>
    <col min="6" max="6" width="36.75" style="31" customWidth="1"/>
    <col min="7" max="7" width="7.75" style="31" bestFit="1" customWidth="1"/>
    <col min="8" max="8" width="15.625" style="31" customWidth="1"/>
    <col min="9" max="107" width="3.625" style="31" customWidth="1"/>
    <col min="108" max="16384" width="9" style="31"/>
  </cols>
  <sheetData>
    <row r="1" spans="1:11" ht="14.25" x14ac:dyDescent="0.15">
      <c r="F1" s="86"/>
      <c r="G1" s="86" t="s">
        <v>148</v>
      </c>
    </row>
    <row r="2" spans="1:11" s="37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09"/>
      <c r="F2" s="83"/>
      <c r="G2" s="83"/>
    </row>
    <row r="4" spans="1:11" ht="21.75" customHeight="1" x14ac:dyDescent="0.15">
      <c r="A4" s="519" t="s">
        <v>232</v>
      </c>
      <c r="B4" s="519"/>
      <c r="C4" s="519"/>
      <c r="D4" s="519"/>
      <c r="E4" s="519"/>
      <c r="F4" s="519"/>
      <c r="G4" s="519"/>
    </row>
    <row r="5" spans="1:11" ht="21.75" customHeight="1" x14ac:dyDescent="0.15"/>
    <row r="6" spans="1:11" s="32" customFormat="1" ht="21.75" customHeight="1" x14ac:dyDescent="0.15">
      <c r="A6" s="86" t="s">
        <v>113</v>
      </c>
      <c r="B6" s="86"/>
      <c r="C6" s="87">
        <f>'0.役員名簿'!$B$7</f>
        <v>0</v>
      </c>
      <c r="D6" s="89" t="s">
        <v>17</v>
      </c>
    </row>
    <row r="7" spans="1:11" ht="21.75" customHeight="1" x14ac:dyDescent="0.15"/>
    <row r="8" spans="1:11" s="32" customFormat="1" ht="29.25" customHeight="1" x14ac:dyDescent="0.15">
      <c r="A8" s="33" t="s">
        <v>600</v>
      </c>
      <c r="C8" s="41"/>
      <c r="D8" s="211"/>
    </row>
    <row r="9" spans="1:11" s="32" customFormat="1" ht="9" customHeight="1" x14ac:dyDescent="0.15">
      <c r="C9" s="212"/>
      <c r="D9" s="89"/>
    </row>
    <row r="10" spans="1:11" s="32" customFormat="1" ht="30" customHeight="1" x14ac:dyDescent="0.15">
      <c r="A10" s="90"/>
      <c r="B10" s="90"/>
      <c r="C10" s="90" t="s">
        <v>7</v>
      </c>
      <c r="D10" s="133" t="s">
        <v>3</v>
      </c>
      <c r="E10" s="96" t="s">
        <v>12</v>
      </c>
      <c r="F10" s="90" t="s">
        <v>8</v>
      </c>
      <c r="G10" s="273" t="s">
        <v>636</v>
      </c>
    </row>
    <row r="11" spans="1:11" s="32" customFormat="1" ht="45" customHeight="1" x14ac:dyDescent="0.15">
      <c r="A11" s="91" t="s">
        <v>4</v>
      </c>
      <c r="B11" s="91"/>
      <c r="C11" s="47"/>
      <c r="D11" s="67"/>
      <c r="E11" s="82" t="str">
        <f>IF(D11="","",DATEDIF(D11,Facesheet!$B$3,"Y"))</f>
        <v/>
      </c>
      <c r="F11" s="56"/>
      <c r="G11" s="266"/>
      <c r="H11" s="100"/>
    </row>
    <row r="12" spans="1:11" s="32" customFormat="1" ht="45" customHeight="1" x14ac:dyDescent="0.15">
      <c r="A12" s="91" t="s">
        <v>10</v>
      </c>
      <c r="B12" s="91"/>
      <c r="C12" s="47"/>
      <c r="D12" s="67"/>
      <c r="E12" s="82" t="str">
        <f>IF(D12="","",DATEDIF(D12,Facesheet!$B$3,"Y"))</f>
        <v/>
      </c>
      <c r="F12" s="56"/>
      <c r="G12" s="266"/>
      <c r="K12" s="32" t="s">
        <v>637</v>
      </c>
    </row>
    <row r="13" spans="1:11" s="32" customFormat="1" ht="45" customHeight="1" x14ac:dyDescent="0.15">
      <c r="A13" s="91" t="s">
        <v>10</v>
      </c>
      <c r="B13" s="91"/>
      <c r="C13" s="47"/>
      <c r="D13" s="67"/>
      <c r="E13" s="82" t="str">
        <f>IF(D13="","",DATEDIF(D13,Facesheet!$B$3,"Y"))</f>
        <v/>
      </c>
      <c r="F13" s="56"/>
      <c r="G13" s="266"/>
    </row>
    <row r="14" spans="1:11" s="32" customFormat="1" ht="45" customHeight="1" x14ac:dyDescent="0.15">
      <c r="A14" s="91" t="s">
        <v>10</v>
      </c>
      <c r="B14" s="91"/>
      <c r="C14" s="47"/>
      <c r="D14" s="67"/>
      <c r="E14" s="82" t="str">
        <f>IF(D14="","",DATEDIF(D14,Facesheet!$B$3,"Y"))</f>
        <v/>
      </c>
      <c r="F14" s="56"/>
      <c r="G14" s="266"/>
    </row>
    <row r="15" spans="1:11" s="32" customFormat="1" ht="45" customHeight="1" x14ac:dyDescent="0.15">
      <c r="A15" s="91" t="s">
        <v>10</v>
      </c>
      <c r="B15" s="91"/>
      <c r="C15" s="47"/>
      <c r="D15" s="67"/>
      <c r="E15" s="82" t="str">
        <f>IF(D15="","",DATEDIF(D15,Facesheet!$B$3,"Y"))</f>
        <v/>
      </c>
      <c r="F15" s="56"/>
      <c r="G15" s="266"/>
    </row>
    <row r="16" spans="1:11" s="32" customFormat="1" ht="45" customHeight="1" x14ac:dyDescent="0.15">
      <c r="A16" s="91" t="s">
        <v>10</v>
      </c>
      <c r="B16" s="91"/>
      <c r="C16" s="47"/>
      <c r="D16" s="67"/>
      <c r="E16" s="82" t="str">
        <f>IF(D16="","",DATEDIF(D16,Facesheet!$B$3,"Y"))</f>
        <v/>
      </c>
      <c r="F16" s="56"/>
      <c r="G16" s="266"/>
    </row>
    <row r="17" spans="1:7" s="32" customFormat="1" ht="45" customHeight="1" x14ac:dyDescent="0.15">
      <c r="A17" s="91" t="s">
        <v>10</v>
      </c>
      <c r="B17" s="91"/>
      <c r="C17" s="47"/>
      <c r="D17" s="67"/>
      <c r="E17" s="82" t="str">
        <f>IF(D17="","",DATEDIF(D17,Facesheet!$B$3,"Y"))</f>
        <v/>
      </c>
      <c r="F17" s="56"/>
      <c r="G17" s="266"/>
    </row>
    <row r="18" spans="1:7" s="32" customFormat="1" ht="45" customHeight="1" x14ac:dyDescent="0.15">
      <c r="A18" s="91" t="s">
        <v>10</v>
      </c>
      <c r="B18" s="91"/>
      <c r="C18" s="47"/>
      <c r="D18" s="67"/>
      <c r="E18" s="82" t="str">
        <f>IF(D18="","",DATEDIF(D18,Facesheet!$B$3,"Y"))</f>
        <v/>
      </c>
      <c r="F18" s="56"/>
      <c r="G18" s="266"/>
    </row>
    <row r="19" spans="1:7" s="32" customFormat="1" ht="21.75" customHeight="1" x14ac:dyDescent="0.15">
      <c r="A19" s="274" t="s">
        <v>6</v>
      </c>
      <c r="D19" s="89"/>
    </row>
    <row r="20" spans="1:7" s="32" customFormat="1" ht="21.75" customHeight="1" x14ac:dyDescent="0.15">
      <c r="A20" s="274" t="s">
        <v>146</v>
      </c>
      <c r="D20" s="89"/>
    </row>
    <row r="21" spans="1:7" s="32" customFormat="1" ht="21.75" customHeight="1" x14ac:dyDescent="0.15">
      <c r="A21" s="274" t="s">
        <v>638</v>
      </c>
      <c r="D21" s="89"/>
    </row>
    <row r="22" spans="1:7" s="32" customFormat="1" ht="21.75" customHeight="1" x14ac:dyDescent="0.15">
      <c r="A22" s="209" t="s">
        <v>641</v>
      </c>
      <c r="D22" s="89"/>
    </row>
    <row r="23" spans="1:7" s="32" customFormat="1" ht="21.75" customHeight="1" x14ac:dyDescent="0.15">
      <c r="D23" s="108" t="s">
        <v>18</v>
      </c>
      <c r="E23" s="102">
        <f>COUNTA(C11:C18)</f>
        <v>0</v>
      </c>
    </row>
    <row r="24" spans="1:7" s="32" customFormat="1" ht="21.75" customHeight="1" x14ac:dyDescent="0.15">
      <c r="D24" s="89"/>
    </row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  <row r="577" ht="21.75" customHeight="1" x14ac:dyDescent="0.15"/>
  </sheetData>
  <sheetProtection algorithmName="SHA-512" hashValue="96nuj4Je8d7pA+lyLy58hNkbGH0+Fia/osXu/27njlhBHkLMKEKt46as/enaY0xXWbDIEKZjeAyAGHI9V2q4mQ==" saltValue="ifEPUaTi7dERMSpy/vfOmg==" spinCount="100000" sheet="1" selectLockedCells="1"/>
  <mergeCells count="1">
    <mergeCell ref="A4:G4"/>
  </mergeCells>
  <phoneticPr fontId="4"/>
  <conditionalFormatting sqref="E11:E18">
    <cfRule type="containsText" dxfId="101" priority="1" operator="containsText" text="122">
      <formula>NOT(ISERROR(SEARCH("122",E11)))</formula>
    </cfRule>
  </conditionalFormatting>
  <dataValidations count="1">
    <dataValidation type="list" allowBlank="1" showInputMessage="1" showErrorMessage="1" sqref="G11:G18" xr:uid="{214CAD6B-DC18-49B5-980E-6E124CCE34B6}">
      <formula1>$K$12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749F88-0B24-BF49-A97A-490FEE5BA9B9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6B3A-8036-924E-A613-5FB212D14200}">
  <sheetPr codeName="Sheet3"/>
  <dimension ref="A1:I66"/>
  <sheetViews>
    <sheetView view="pageBreakPreview" zoomScaleNormal="100" zoomScaleSheetLayoutView="100" zoomScalePageLayoutView="90" workbookViewId="0">
      <selection activeCell="G4" sqref="G4:H4"/>
    </sheetView>
  </sheetViews>
  <sheetFormatPr defaultColWidth="11" defaultRowHeight="17.100000000000001" customHeight="1" x14ac:dyDescent="0.15"/>
  <cols>
    <col min="1" max="1" width="9" style="58" bestFit="1" customWidth="1"/>
    <col min="2" max="2" width="8.875" customWidth="1"/>
    <col min="3" max="3" width="7.875" customWidth="1"/>
    <col min="4" max="5" width="12.875" customWidth="1"/>
    <col min="6" max="6" width="8.875" bestFit="1" customWidth="1"/>
    <col min="7" max="7" width="6.875" customWidth="1"/>
    <col min="8" max="8" width="25.875" customWidth="1"/>
  </cols>
  <sheetData>
    <row r="1" spans="1:9" ht="15" customHeight="1" x14ac:dyDescent="0.15">
      <c r="I1">
        <v>61</v>
      </c>
    </row>
    <row r="2" spans="1:9" ht="17.100000000000001" customHeight="1" x14ac:dyDescent="0.15">
      <c r="H2" s="23" t="s">
        <v>403</v>
      </c>
    </row>
    <row r="3" spans="1:9" ht="19.5" thickBot="1" x14ac:dyDescent="0.2">
      <c r="A3" s="58" t="e">
        <f>IF(I1="","","("&amp;IF(VLOOKUP($I1,データベース!$B$2:$O$135,2)=1,"男子","女子")&amp;")")</f>
        <v>#N/A</v>
      </c>
      <c r="B3" s="357" t="s">
        <v>404</v>
      </c>
      <c r="C3" s="357"/>
      <c r="D3" s="357"/>
      <c r="E3" s="357"/>
      <c r="F3" s="357"/>
      <c r="G3" s="357"/>
    </row>
    <row r="4" spans="1:9" ht="26.1" customHeight="1" x14ac:dyDescent="0.15">
      <c r="B4" s="25" t="s">
        <v>405</v>
      </c>
      <c r="C4" s="358">
        <f>'0.役員名簿'!$B$7</f>
        <v>0</v>
      </c>
      <c r="D4" s="358"/>
      <c r="E4" s="358"/>
      <c r="F4" s="24" t="s">
        <v>409</v>
      </c>
      <c r="G4" s="367" t="e">
        <f>IF(I1="","",VLOOKUP($I1,データベース!$B$2:$O$135,10))</f>
        <v>#N/A</v>
      </c>
      <c r="H4" s="368"/>
    </row>
    <row r="5" spans="1:9" ht="17.100000000000001" customHeight="1" x14ac:dyDescent="0.15">
      <c r="B5" s="366" t="s">
        <v>406</v>
      </c>
      <c r="C5" s="353"/>
      <c r="D5" s="353" t="s">
        <v>407</v>
      </c>
      <c r="E5" s="353"/>
      <c r="F5" s="2" t="s">
        <v>12</v>
      </c>
      <c r="G5" s="353" t="s">
        <v>367</v>
      </c>
      <c r="H5" s="359" t="e">
        <f>IF(I1="","",VLOOKUP($I1,データベース!$B$2:$O$135,11))</f>
        <v>#N/A</v>
      </c>
    </row>
    <row r="6" spans="1:9" ht="17.100000000000001" customHeight="1" x14ac:dyDescent="0.15">
      <c r="B6" s="360" t="e">
        <f>IF(I1="","",VLOOKUP($I1,データベース!$B$2:$O$135,8))</f>
        <v>#N/A</v>
      </c>
      <c r="C6" s="361"/>
      <c r="D6" s="364" t="e">
        <f>IF(I1="","",VLOOKUP($I1,データベース!$B$2:$O$135,9))</f>
        <v>#N/A</v>
      </c>
      <c r="E6" s="364"/>
      <c r="F6" s="361" t="e">
        <f>IF(I1="","",VLOOKUP($I1,データベース!$B$2:$O$135,14))</f>
        <v>#N/A</v>
      </c>
      <c r="G6" s="353"/>
      <c r="H6" s="359"/>
    </row>
    <row r="7" spans="1:9" ht="17.100000000000001" customHeight="1" x14ac:dyDescent="0.15">
      <c r="B7" s="360"/>
      <c r="C7" s="361"/>
      <c r="D7" s="364"/>
      <c r="E7" s="364"/>
      <c r="F7" s="361"/>
      <c r="G7" s="353" t="s">
        <v>408</v>
      </c>
      <c r="H7" s="355"/>
    </row>
    <row r="8" spans="1:9" ht="17.100000000000001" customHeight="1" thickBot="1" x14ac:dyDescent="0.2">
      <c r="B8" s="362"/>
      <c r="C8" s="363"/>
      <c r="D8" s="365"/>
      <c r="E8" s="365"/>
      <c r="F8" s="363"/>
      <c r="G8" s="354"/>
      <c r="H8" s="356"/>
    </row>
    <row r="9" spans="1:9" ht="8.1" customHeight="1" x14ac:dyDescent="0.15">
      <c r="B9" s="3"/>
      <c r="C9" s="3"/>
      <c r="D9" s="3"/>
      <c r="E9" s="3"/>
      <c r="F9" s="3"/>
      <c r="G9" s="3"/>
      <c r="H9" s="3"/>
    </row>
    <row r="10" spans="1:9" ht="8.1" customHeight="1" x14ac:dyDescent="0.15"/>
    <row r="11" spans="1:9" ht="15" customHeight="1" x14ac:dyDescent="0.15">
      <c r="I11">
        <v>62</v>
      </c>
    </row>
    <row r="12" spans="1:9" ht="17.100000000000001" customHeight="1" x14ac:dyDescent="0.15">
      <c r="H12" s="23" t="s">
        <v>403</v>
      </c>
    </row>
    <row r="13" spans="1:9" ht="19.5" thickBot="1" x14ac:dyDescent="0.2">
      <c r="A13" s="58" t="e">
        <f>IF(I11="","","("&amp;IF(VLOOKUP($I11,データベース!$B$2:$O$135,2)=1,"男子","女子")&amp;")")</f>
        <v>#N/A</v>
      </c>
      <c r="B13" s="357" t="s">
        <v>404</v>
      </c>
      <c r="C13" s="357"/>
      <c r="D13" s="357"/>
      <c r="E13" s="357"/>
      <c r="F13" s="357"/>
      <c r="G13" s="357"/>
    </row>
    <row r="14" spans="1:9" ht="26.1" customHeight="1" x14ac:dyDescent="0.15">
      <c r="B14" s="25" t="s">
        <v>405</v>
      </c>
      <c r="C14" s="358">
        <f>'0.役員名簿'!$B$7</f>
        <v>0</v>
      </c>
      <c r="D14" s="358"/>
      <c r="E14" s="358"/>
      <c r="F14" s="24" t="s">
        <v>409</v>
      </c>
      <c r="G14" s="367" t="e">
        <f>IF(I11="","",VLOOKUP($I11,データベース!$B$2:$O$135,10))</f>
        <v>#N/A</v>
      </c>
      <c r="H14" s="368"/>
    </row>
    <row r="15" spans="1:9" ht="17.100000000000001" customHeight="1" x14ac:dyDescent="0.15">
      <c r="B15" s="366" t="s">
        <v>406</v>
      </c>
      <c r="C15" s="353"/>
      <c r="D15" s="353" t="s">
        <v>407</v>
      </c>
      <c r="E15" s="353"/>
      <c r="F15" s="2" t="s">
        <v>12</v>
      </c>
      <c r="G15" s="353" t="s">
        <v>367</v>
      </c>
      <c r="H15" s="359" t="e">
        <f>IF(I11="","",VLOOKUP($I11,データベース!$B$2:$O$135,11))</f>
        <v>#N/A</v>
      </c>
    </row>
    <row r="16" spans="1:9" ht="17.100000000000001" customHeight="1" x14ac:dyDescent="0.15">
      <c r="B16" s="360" t="e">
        <f>IF(I11="","",VLOOKUP($I11,データベース!$B$2:$O$135,8))</f>
        <v>#N/A</v>
      </c>
      <c r="C16" s="361"/>
      <c r="D16" s="364" t="e">
        <f>IF(I11="","",VLOOKUP($I11,データベース!$B$2:$O$135,9))</f>
        <v>#N/A</v>
      </c>
      <c r="E16" s="364"/>
      <c r="F16" s="361" t="e">
        <f>IF(I11="","",VLOOKUP($I11,データベース!$B$2:$O$135,14))</f>
        <v>#N/A</v>
      </c>
      <c r="G16" s="353"/>
      <c r="H16" s="359"/>
    </row>
    <row r="17" spans="1:8" ht="17.100000000000001" customHeight="1" x14ac:dyDescent="0.15">
      <c r="B17" s="360"/>
      <c r="C17" s="361"/>
      <c r="D17" s="364"/>
      <c r="E17" s="364"/>
      <c r="F17" s="361"/>
      <c r="G17" s="353" t="s">
        <v>408</v>
      </c>
      <c r="H17" s="355"/>
    </row>
    <row r="18" spans="1:8" ht="17.100000000000001" customHeight="1" thickBot="1" x14ac:dyDescent="0.2">
      <c r="B18" s="362"/>
      <c r="C18" s="363"/>
      <c r="D18" s="365"/>
      <c r="E18" s="365"/>
      <c r="F18" s="363"/>
      <c r="G18" s="354"/>
      <c r="H18" s="356"/>
    </row>
    <row r="19" spans="1:8" ht="8.1" customHeight="1" x14ac:dyDescent="0.15">
      <c r="B19" s="3"/>
      <c r="C19" s="3"/>
      <c r="D19" s="3"/>
      <c r="E19" s="3"/>
      <c r="F19" s="3"/>
      <c r="G19" s="3"/>
      <c r="H19" s="3"/>
    </row>
    <row r="20" spans="1:8" ht="8.1" customHeight="1" x14ac:dyDescent="0.15">
      <c r="B20" s="3"/>
      <c r="C20" s="3"/>
      <c r="D20" s="3"/>
      <c r="E20" s="3"/>
      <c r="F20" s="3"/>
      <c r="G20" s="3"/>
      <c r="H20" s="3"/>
    </row>
    <row r="21" spans="1:8" ht="15" customHeight="1" x14ac:dyDescent="0.15"/>
    <row r="22" spans="1:8" ht="17.100000000000001" customHeight="1" x14ac:dyDescent="0.15">
      <c r="H22" s="23" t="s">
        <v>403</v>
      </c>
    </row>
    <row r="23" spans="1:8" ht="19.5" thickBot="1" x14ac:dyDescent="0.2">
      <c r="A23" s="58" t="str">
        <f>IF(I21="","","("&amp;IF(VLOOKUP($I21,データベース!$B$2:$O$135,2)=1,"男子","女子")&amp;")")</f>
        <v/>
      </c>
      <c r="B23" s="357" t="s">
        <v>404</v>
      </c>
      <c r="C23" s="357"/>
      <c r="D23" s="357"/>
      <c r="E23" s="357"/>
      <c r="F23" s="357"/>
      <c r="G23" s="357"/>
    </row>
    <row r="24" spans="1:8" ht="26.1" customHeight="1" x14ac:dyDescent="0.15">
      <c r="B24" s="25" t="s">
        <v>405</v>
      </c>
      <c r="C24" s="358">
        <f>'0.役員名簿'!$B$7</f>
        <v>0</v>
      </c>
      <c r="D24" s="358"/>
      <c r="E24" s="358"/>
      <c r="F24" s="24" t="s">
        <v>409</v>
      </c>
      <c r="G24" s="367" t="str">
        <f>IF(I21="","",VLOOKUP($I21,データベース!$B$2:$O$135,10))</f>
        <v/>
      </c>
      <c r="H24" s="368"/>
    </row>
    <row r="25" spans="1:8" ht="17.100000000000001" customHeight="1" x14ac:dyDescent="0.15">
      <c r="B25" s="366" t="s">
        <v>406</v>
      </c>
      <c r="C25" s="353"/>
      <c r="D25" s="353" t="s">
        <v>407</v>
      </c>
      <c r="E25" s="353"/>
      <c r="F25" s="2" t="s">
        <v>12</v>
      </c>
      <c r="G25" s="353" t="s">
        <v>367</v>
      </c>
      <c r="H25" s="359" t="str">
        <f>IF(I21="","",VLOOKUP($I21,データベース!$B$2:$O$135,11))</f>
        <v/>
      </c>
    </row>
    <row r="26" spans="1:8" ht="17.100000000000001" customHeight="1" x14ac:dyDescent="0.15">
      <c r="B26" s="360" t="str">
        <f>IF(I21="","",VLOOKUP($I21,データベース!$B$2:$O$135,8))</f>
        <v/>
      </c>
      <c r="C26" s="361"/>
      <c r="D26" s="364" t="str">
        <f>IF(I21="","",VLOOKUP($I21,データベース!$B$2:$O$135,9))</f>
        <v/>
      </c>
      <c r="E26" s="364"/>
      <c r="F26" s="361" t="str">
        <f>IF(I21="","",VLOOKUP($I21,データベース!$B$2:$O$135,14))</f>
        <v/>
      </c>
      <c r="G26" s="353"/>
      <c r="H26" s="359"/>
    </row>
    <row r="27" spans="1:8" ht="17.100000000000001" customHeight="1" x14ac:dyDescent="0.15">
      <c r="B27" s="360"/>
      <c r="C27" s="361"/>
      <c r="D27" s="364"/>
      <c r="E27" s="364"/>
      <c r="F27" s="361"/>
      <c r="G27" s="353" t="s">
        <v>408</v>
      </c>
      <c r="H27" s="355"/>
    </row>
    <row r="28" spans="1:8" ht="17.100000000000001" customHeight="1" thickBot="1" x14ac:dyDescent="0.2">
      <c r="B28" s="362"/>
      <c r="C28" s="363"/>
      <c r="D28" s="365"/>
      <c r="E28" s="365"/>
      <c r="F28" s="363"/>
      <c r="G28" s="354"/>
      <c r="H28" s="356"/>
    </row>
    <row r="29" spans="1:8" ht="8.1" customHeight="1" x14ac:dyDescent="0.15">
      <c r="B29" s="3"/>
      <c r="C29" s="3"/>
      <c r="D29" s="3"/>
      <c r="E29" s="3"/>
      <c r="F29" s="3"/>
      <c r="G29" s="3"/>
      <c r="H29" s="3"/>
    </row>
    <row r="30" spans="1:8" ht="8.1" customHeight="1" x14ac:dyDescent="0.15"/>
    <row r="31" spans="1:8" ht="15" customHeight="1" x14ac:dyDescent="0.15"/>
    <row r="32" spans="1:8" ht="17.100000000000001" customHeight="1" x14ac:dyDescent="0.15">
      <c r="H32" s="23" t="s">
        <v>403</v>
      </c>
    </row>
    <row r="33" spans="1:8" ht="19.5" thickBot="1" x14ac:dyDescent="0.2">
      <c r="A33" s="58" t="str">
        <f>IF(I31="","","("&amp;IF(VLOOKUP($I31,データベース!$B$2:$O$135,2)=1,"男子","女子")&amp;")")</f>
        <v/>
      </c>
      <c r="B33" s="357" t="s">
        <v>404</v>
      </c>
      <c r="C33" s="357"/>
      <c r="D33" s="357"/>
      <c r="E33" s="357"/>
      <c r="F33" s="357"/>
      <c r="G33" s="357"/>
    </row>
    <row r="34" spans="1:8" ht="26.1" customHeight="1" x14ac:dyDescent="0.15">
      <c r="B34" s="25" t="s">
        <v>405</v>
      </c>
      <c r="C34" s="358">
        <f>'0.役員名簿'!$B$7</f>
        <v>0</v>
      </c>
      <c r="D34" s="358"/>
      <c r="E34" s="358"/>
      <c r="F34" s="24" t="s">
        <v>409</v>
      </c>
      <c r="G34" s="367" t="str">
        <f>IF(I31="","",VLOOKUP($I31,データベース!$B$2:$O$135,10))</f>
        <v/>
      </c>
      <c r="H34" s="368"/>
    </row>
    <row r="35" spans="1:8" ht="17.100000000000001" customHeight="1" x14ac:dyDescent="0.15">
      <c r="B35" s="366" t="s">
        <v>406</v>
      </c>
      <c r="C35" s="353"/>
      <c r="D35" s="353" t="s">
        <v>407</v>
      </c>
      <c r="E35" s="353"/>
      <c r="F35" s="2" t="s">
        <v>12</v>
      </c>
      <c r="G35" s="353" t="s">
        <v>367</v>
      </c>
      <c r="H35" s="359" t="str">
        <f>IF(I31="","",VLOOKUP($I31,データベース!$B$2:$O$135,11))</f>
        <v/>
      </c>
    </row>
    <row r="36" spans="1:8" ht="17.100000000000001" customHeight="1" x14ac:dyDescent="0.15">
      <c r="B36" s="360" t="str">
        <f>IF(I31="","",VLOOKUP($I31,データベース!$B$2:$O$135,8))</f>
        <v/>
      </c>
      <c r="C36" s="361"/>
      <c r="D36" s="364" t="str">
        <f>IF(I31="","",VLOOKUP($I31,データベース!$B$2:$O$135,9))</f>
        <v/>
      </c>
      <c r="E36" s="364"/>
      <c r="F36" s="361" t="str">
        <f>IF(I31="","",VLOOKUP($I31,データベース!$B$2:$O$135,14))</f>
        <v/>
      </c>
      <c r="G36" s="353"/>
      <c r="H36" s="359"/>
    </row>
    <row r="37" spans="1:8" ht="17.100000000000001" customHeight="1" x14ac:dyDescent="0.15">
      <c r="B37" s="360"/>
      <c r="C37" s="361"/>
      <c r="D37" s="364"/>
      <c r="E37" s="364"/>
      <c r="F37" s="361"/>
      <c r="G37" s="353" t="s">
        <v>408</v>
      </c>
      <c r="H37" s="355"/>
    </row>
    <row r="38" spans="1:8" ht="17.100000000000001" customHeight="1" thickBot="1" x14ac:dyDescent="0.2">
      <c r="B38" s="362"/>
      <c r="C38" s="363"/>
      <c r="D38" s="365"/>
      <c r="E38" s="365"/>
      <c r="F38" s="363"/>
      <c r="G38" s="354"/>
      <c r="H38" s="356"/>
    </row>
    <row r="39" spans="1:8" ht="8.1" customHeight="1" x14ac:dyDescent="0.15">
      <c r="B39" s="3"/>
      <c r="C39" s="3"/>
      <c r="D39" s="3"/>
      <c r="E39" s="3"/>
      <c r="F39" s="3"/>
      <c r="G39" s="3"/>
      <c r="H39" s="3"/>
    </row>
    <row r="40" spans="1:8" ht="8.1" customHeight="1" x14ac:dyDescent="0.15"/>
    <row r="41" spans="1:8" ht="15" customHeight="1" x14ac:dyDescent="0.15"/>
    <row r="42" spans="1:8" ht="17.100000000000001" customHeight="1" x14ac:dyDescent="0.15">
      <c r="H42" s="23" t="s">
        <v>403</v>
      </c>
    </row>
    <row r="43" spans="1:8" ht="19.5" thickBot="1" x14ac:dyDescent="0.2">
      <c r="A43" s="58" t="str">
        <f>IF(I41="","","("&amp;IF(VLOOKUP($I41,データベース!$B$2:$O$135,2)=1,"男子","女子")&amp;")")</f>
        <v/>
      </c>
      <c r="B43" s="357" t="s">
        <v>404</v>
      </c>
      <c r="C43" s="357"/>
      <c r="D43" s="357"/>
      <c r="E43" s="357"/>
      <c r="F43" s="357"/>
      <c r="G43" s="357"/>
    </row>
    <row r="44" spans="1:8" ht="26.1" customHeight="1" x14ac:dyDescent="0.15">
      <c r="B44" s="25" t="s">
        <v>405</v>
      </c>
      <c r="C44" s="358">
        <f>'0.役員名簿'!$B$7</f>
        <v>0</v>
      </c>
      <c r="D44" s="358"/>
      <c r="E44" s="358"/>
      <c r="F44" s="24" t="s">
        <v>409</v>
      </c>
      <c r="G44" s="367" t="str">
        <f>IF(I41="","",VLOOKUP($I41,データベース!$B$2:$O$135,10))</f>
        <v/>
      </c>
      <c r="H44" s="368"/>
    </row>
    <row r="45" spans="1:8" ht="17.100000000000001" customHeight="1" x14ac:dyDescent="0.15">
      <c r="B45" s="366" t="s">
        <v>406</v>
      </c>
      <c r="C45" s="353"/>
      <c r="D45" s="353" t="s">
        <v>407</v>
      </c>
      <c r="E45" s="353"/>
      <c r="F45" s="2" t="s">
        <v>12</v>
      </c>
      <c r="G45" s="353" t="s">
        <v>367</v>
      </c>
      <c r="H45" s="359" t="str">
        <f>IF(I41="","",VLOOKUP($I41,データベース!$B$2:$O$135,11))</f>
        <v/>
      </c>
    </row>
    <row r="46" spans="1:8" ht="17.100000000000001" customHeight="1" x14ac:dyDescent="0.15">
      <c r="B46" s="360" t="str">
        <f>IF(I41="","",VLOOKUP($I41,データベース!$B$2:$O$135,8))</f>
        <v/>
      </c>
      <c r="C46" s="361"/>
      <c r="D46" s="364" t="str">
        <f>IF(I41="","",VLOOKUP($I41,データベース!$B$2:$O$135,9))</f>
        <v/>
      </c>
      <c r="E46" s="364"/>
      <c r="F46" s="361" t="str">
        <f>IF(I41="","",VLOOKUP($I41,データベース!$B$2:$O$135,14))</f>
        <v/>
      </c>
      <c r="G46" s="353"/>
      <c r="H46" s="359"/>
    </row>
    <row r="47" spans="1:8" ht="17.100000000000001" customHeight="1" x14ac:dyDescent="0.15">
      <c r="B47" s="360"/>
      <c r="C47" s="361"/>
      <c r="D47" s="364"/>
      <c r="E47" s="364"/>
      <c r="F47" s="361"/>
      <c r="G47" s="353" t="s">
        <v>408</v>
      </c>
      <c r="H47" s="355"/>
    </row>
    <row r="48" spans="1:8" ht="17.100000000000001" customHeight="1" thickBot="1" x14ac:dyDescent="0.2">
      <c r="B48" s="362"/>
      <c r="C48" s="363"/>
      <c r="D48" s="365"/>
      <c r="E48" s="365"/>
      <c r="F48" s="363"/>
      <c r="G48" s="354"/>
      <c r="H48" s="356"/>
    </row>
    <row r="50" spans="1:8" s="31" customFormat="1" ht="17.100000000000001" customHeight="1" x14ac:dyDescent="0.15">
      <c r="A50" s="34"/>
    </row>
    <row r="51" spans="1:8" s="31" customFormat="1" ht="17.100000000000001" customHeight="1" x14ac:dyDescent="0.15">
      <c r="H51" s="23" t="s">
        <v>403</v>
      </c>
    </row>
    <row r="52" spans="1:8" s="31" customFormat="1" ht="24" customHeight="1" thickBot="1" x14ac:dyDescent="0.2">
      <c r="A52" s="34" t="s">
        <v>492</v>
      </c>
      <c r="B52" s="59" t="s">
        <v>488</v>
      </c>
      <c r="D52" s="59"/>
      <c r="E52" s="59"/>
    </row>
    <row r="53" spans="1:8" s="31" customFormat="1" ht="33" customHeight="1" x14ac:dyDescent="0.15">
      <c r="B53" s="60" t="s">
        <v>489</v>
      </c>
      <c r="C53" s="371">
        <f>'0.役員名簿'!$B$7</f>
        <v>0</v>
      </c>
      <c r="D53" s="371"/>
      <c r="E53" s="369" t="s">
        <v>490</v>
      </c>
      <c r="F53" s="369"/>
      <c r="G53" s="369"/>
      <c r="H53" s="370"/>
    </row>
    <row r="54" spans="1:8" s="31" customFormat="1" ht="18" customHeight="1" x14ac:dyDescent="0.15">
      <c r="B54" s="376" t="s">
        <v>409</v>
      </c>
      <c r="C54" s="377"/>
      <c r="D54" s="378" t="s">
        <v>491</v>
      </c>
      <c r="E54" s="379"/>
      <c r="F54" s="377" t="s">
        <v>409</v>
      </c>
      <c r="G54" s="377"/>
      <c r="H54" s="61" t="s">
        <v>491</v>
      </c>
    </row>
    <row r="55" spans="1:8" s="31" customFormat="1" ht="27" customHeight="1" x14ac:dyDescent="0.15">
      <c r="B55" s="374">
        <f>データベース!K126</f>
        <v>0</v>
      </c>
      <c r="C55" s="372"/>
      <c r="D55" s="372">
        <f>データベース!L126</f>
        <v>0</v>
      </c>
      <c r="E55" s="372"/>
      <c r="F55" s="372">
        <f>データベース!K129</f>
        <v>0</v>
      </c>
      <c r="G55" s="372"/>
      <c r="H55" s="62">
        <f>データベース!L129</f>
        <v>0</v>
      </c>
    </row>
    <row r="56" spans="1:8" s="31" customFormat="1" ht="27" customHeight="1" x14ac:dyDescent="0.15">
      <c r="B56" s="374">
        <f>データベース!K127</f>
        <v>0</v>
      </c>
      <c r="C56" s="372"/>
      <c r="D56" s="372">
        <f>データベース!L127</f>
        <v>0</v>
      </c>
      <c r="E56" s="372"/>
      <c r="F56" s="372">
        <f>データベース!K130</f>
        <v>0</v>
      </c>
      <c r="G56" s="372"/>
      <c r="H56" s="62">
        <f>データベース!L130</f>
        <v>0</v>
      </c>
    </row>
    <row r="57" spans="1:8" s="31" customFormat="1" ht="27" customHeight="1" thickBot="1" x14ac:dyDescent="0.2">
      <c r="B57" s="375">
        <f>データベース!K128</f>
        <v>0</v>
      </c>
      <c r="C57" s="373"/>
      <c r="D57" s="373">
        <f>データベース!L128</f>
        <v>0</v>
      </c>
      <c r="E57" s="373"/>
      <c r="F57" s="373">
        <f>データベース!K131</f>
        <v>0</v>
      </c>
      <c r="G57" s="373"/>
      <c r="H57" s="63">
        <f>データベース!L131</f>
        <v>0</v>
      </c>
    </row>
    <row r="60" spans="1:8" s="31" customFormat="1" ht="17.100000000000001" customHeight="1" x14ac:dyDescent="0.15">
      <c r="H60" s="23" t="s">
        <v>403</v>
      </c>
    </row>
    <row r="61" spans="1:8" s="31" customFormat="1" ht="24" customHeight="1" thickBot="1" x14ac:dyDescent="0.2">
      <c r="A61" s="34" t="s">
        <v>493</v>
      </c>
      <c r="B61" s="59" t="s">
        <v>488</v>
      </c>
      <c r="D61" s="59"/>
      <c r="E61" s="59"/>
    </row>
    <row r="62" spans="1:8" s="31" customFormat="1" ht="33" customHeight="1" x14ac:dyDescent="0.15">
      <c r="B62" s="60" t="s">
        <v>489</v>
      </c>
      <c r="C62" s="371">
        <f>'0.役員名簿'!$B$7</f>
        <v>0</v>
      </c>
      <c r="D62" s="371"/>
      <c r="E62" s="369" t="s">
        <v>490</v>
      </c>
      <c r="F62" s="369"/>
      <c r="G62" s="369"/>
      <c r="H62" s="370"/>
    </row>
    <row r="63" spans="1:8" s="31" customFormat="1" ht="18" customHeight="1" x14ac:dyDescent="0.15">
      <c r="B63" s="376" t="s">
        <v>409</v>
      </c>
      <c r="C63" s="377"/>
      <c r="D63" s="378" t="s">
        <v>491</v>
      </c>
      <c r="E63" s="379"/>
      <c r="F63" s="377" t="s">
        <v>409</v>
      </c>
      <c r="G63" s="377"/>
      <c r="H63" s="61" t="s">
        <v>491</v>
      </c>
    </row>
    <row r="64" spans="1:8" s="31" customFormat="1" ht="27" customHeight="1" x14ac:dyDescent="0.15">
      <c r="B64" s="374">
        <f>データベース!K132</f>
        <v>0</v>
      </c>
      <c r="C64" s="372"/>
      <c r="D64" s="372">
        <f>データベース!L132</f>
        <v>0</v>
      </c>
      <c r="E64" s="372"/>
      <c r="F64" s="372">
        <f>データベース!K135</f>
        <v>0</v>
      </c>
      <c r="G64" s="372"/>
      <c r="H64" s="62">
        <f>データベース!L135</f>
        <v>0</v>
      </c>
    </row>
    <row r="65" spans="2:8" s="31" customFormat="1" ht="27" customHeight="1" x14ac:dyDescent="0.15">
      <c r="B65" s="374">
        <f>データベース!K133</f>
        <v>0</v>
      </c>
      <c r="C65" s="372"/>
      <c r="D65" s="372">
        <f>データベース!L133</f>
        <v>0</v>
      </c>
      <c r="E65" s="372"/>
      <c r="F65" s="372">
        <f>データベース!K136</f>
        <v>0</v>
      </c>
      <c r="G65" s="372"/>
      <c r="H65" s="62">
        <f>データベース!L136</f>
        <v>0</v>
      </c>
    </row>
    <row r="66" spans="2:8" s="31" customFormat="1" ht="27" customHeight="1" thickBot="1" x14ac:dyDescent="0.2">
      <c r="B66" s="375">
        <f>データベース!K134</f>
        <v>0</v>
      </c>
      <c r="C66" s="373"/>
      <c r="D66" s="373">
        <f>データベース!L134</f>
        <v>0</v>
      </c>
      <c r="E66" s="373"/>
      <c r="F66" s="373">
        <f>データベース!K137</f>
        <v>0</v>
      </c>
      <c r="G66" s="373"/>
      <c r="H66" s="63">
        <f>データベース!L137</f>
        <v>0</v>
      </c>
    </row>
  </sheetData>
  <mergeCells count="88"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E53:H53"/>
    <mergeCell ref="C53:D53"/>
    <mergeCell ref="C62:D62"/>
    <mergeCell ref="E62:H62"/>
    <mergeCell ref="D55:E55"/>
    <mergeCell ref="D56:E56"/>
    <mergeCell ref="D57:E57"/>
    <mergeCell ref="B55:C55"/>
    <mergeCell ref="B56:C56"/>
    <mergeCell ref="B57:C57"/>
    <mergeCell ref="F55:G55"/>
    <mergeCell ref="F56:G56"/>
    <mergeCell ref="F57:G57"/>
    <mergeCell ref="B54:C54"/>
    <mergeCell ref="F54:G54"/>
    <mergeCell ref="D54:E54"/>
    <mergeCell ref="B3:G3"/>
    <mergeCell ref="B15:C15"/>
    <mergeCell ref="D15:E15"/>
    <mergeCell ref="B5:C5"/>
    <mergeCell ref="D5:E5"/>
    <mergeCell ref="G5:G6"/>
    <mergeCell ref="G7:G8"/>
    <mergeCell ref="C4:E4"/>
    <mergeCell ref="B6:C8"/>
    <mergeCell ref="D6:E8"/>
    <mergeCell ref="F6:F8"/>
    <mergeCell ref="G4:H4"/>
    <mergeCell ref="G14:H14"/>
    <mergeCell ref="B23:G23"/>
    <mergeCell ref="C24:E24"/>
    <mergeCell ref="H17:H18"/>
    <mergeCell ref="H5:H6"/>
    <mergeCell ref="H7:H8"/>
    <mergeCell ref="G24:H24"/>
    <mergeCell ref="B25:C25"/>
    <mergeCell ref="D25:E25"/>
    <mergeCell ref="G25:G26"/>
    <mergeCell ref="H25:H26"/>
    <mergeCell ref="B26:C28"/>
    <mergeCell ref="D26:E28"/>
    <mergeCell ref="F26:F28"/>
    <mergeCell ref="G27:G28"/>
    <mergeCell ref="H27:H28"/>
    <mergeCell ref="H45:H46"/>
    <mergeCell ref="B46:C48"/>
    <mergeCell ref="D46:E48"/>
    <mergeCell ref="F46:F48"/>
    <mergeCell ref="B33:G33"/>
    <mergeCell ref="C34:E34"/>
    <mergeCell ref="B35:C35"/>
    <mergeCell ref="D35:E35"/>
    <mergeCell ref="G35:G36"/>
    <mergeCell ref="H35:H36"/>
    <mergeCell ref="B36:C38"/>
    <mergeCell ref="D36:E38"/>
    <mergeCell ref="F36:F38"/>
    <mergeCell ref="G37:G38"/>
    <mergeCell ref="G34:H34"/>
    <mergeCell ref="G44:H44"/>
    <mergeCell ref="G47:G48"/>
    <mergeCell ref="H47:H48"/>
    <mergeCell ref="B13:G13"/>
    <mergeCell ref="C14:E14"/>
    <mergeCell ref="G15:G16"/>
    <mergeCell ref="H15:H16"/>
    <mergeCell ref="B16:C18"/>
    <mergeCell ref="D16:E18"/>
    <mergeCell ref="F16:F18"/>
    <mergeCell ref="G17:G18"/>
    <mergeCell ref="H37:H38"/>
    <mergeCell ref="B43:G43"/>
    <mergeCell ref="C44:E44"/>
    <mergeCell ref="B45:C45"/>
    <mergeCell ref="D45:E45"/>
    <mergeCell ref="G45:G46"/>
  </mergeCells>
  <phoneticPr fontId="4"/>
  <printOptions horizontalCentered="1"/>
  <pageMargins left="0.25" right="0.25" top="0" bottom="0" header="0" footer="0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>
    <pageSetUpPr fitToPage="1"/>
  </sheetPr>
  <dimension ref="A1:L574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2" width="7.625" style="31" customWidth="1"/>
    <col min="3" max="3" width="18.875" style="31" customWidth="1"/>
    <col min="4" max="4" width="15.875" style="85" customWidth="1"/>
    <col min="5" max="6" width="7.125" style="31" customWidth="1"/>
    <col min="7" max="7" width="35.625" style="31" customWidth="1"/>
    <col min="8" max="8" width="15.625" style="31" customWidth="1"/>
    <col min="9" max="11" width="3.625" style="31" customWidth="1"/>
    <col min="12" max="12" width="3.625" style="31" hidden="1" customWidth="1"/>
    <col min="13" max="107" width="3.625" style="31" customWidth="1"/>
    <col min="108" max="16384" width="9" style="31"/>
  </cols>
  <sheetData>
    <row r="1" spans="1:12" ht="14.25" x14ac:dyDescent="0.15">
      <c r="G1" s="86" t="s">
        <v>150</v>
      </c>
    </row>
    <row r="2" spans="1:12" s="37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09"/>
      <c r="G2" s="119"/>
    </row>
    <row r="4" spans="1:12" ht="21.75" customHeight="1" x14ac:dyDescent="0.15">
      <c r="A4" s="519" t="s">
        <v>232</v>
      </c>
      <c r="B4" s="519"/>
      <c r="C4" s="519"/>
      <c r="D4" s="519"/>
      <c r="E4" s="519"/>
      <c r="F4" s="519"/>
      <c r="G4" s="519"/>
    </row>
    <row r="5" spans="1:12" ht="21.75" customHeight="1" x14ac:dyDescent="0.15"/>
    <row r="6" spans="1:12" s="32" customFormat="1" ht="21.75" customHeight="1" x14ac:dyDescent="0.15">
      <c r="A6" s="546" t="s">
        <v>113</v>
      </c>
      <c r="B6" s="546"/>
      <c r="C6" s="87">
        <f>'0.役員名簿'!$B$7</f>
        <v>0</v>
      </c>
      <c r="D6" s="89" t="s">
        <v>17</v>
      </c>
    </row>
    <row r="7" spans="1:12" ht="21.75" customHeight="1" x14ac:dyDescent="0.15"/>
    <row r="8" spans="1:12" s="32" customFormat="1" ht="34.5" customHeight="1" x14ac:dyDescent="0.15">
      <c r="A8" s="525" t="s">
        <v>609</v>
      </c>
      <c r="B8" s="525"/>
      <c r="C8" s="41"/>
      <c r="D8" s="547">
        <f>G22</f>
        <v>30774</v>
      </c>
      <c r="E8" s="547"/>
      <c r="F8" s="547"/>
      <c r="G8" s="94" t="s">
        <v>517</v>
      </c>
    </row>
    <row r="9" spans="1:12" s="32" customFormat="1" ht="9" customHeight="1" x14ac:dyDescent="0.15">
      <c r="C9" s="212"/>
      <c r="D9" s="89"/>
    </row>
    <row r="10" spans="1:12" s="32" customFormat="1" ht="30" customHeight="1" x14ac:dyDescent="0.15">
      <c r="A10" s="474"/>
      <c r="B10" s="476"/>
      <c r="C10" s="96" t="s">
        <v>7</v>
      </c>
      <c r="D10" s="133" t="s">
        <v>3</v>
      </c>
      <c r="E10" s="96" t="s">
        <v>12</v>
      </c>
      <c r="F10" s="90" t="s">
        <v>9</v>
      </c>
      <c r="G10" s="90" t="s">
        <v>8</v>
      </c>
    </row>
    <row r="11" spans="1:12" s="32" customFormat="1" ht="45" customHeight="1" x14ac:dyDescent="0.15">
      <c r="A11" s="544" t="s">
        <v>4</v>
      </c>
      <c r="B11" s="545"/>
      <c r="C11" s="48"/>
      <c r="D11" s="67"/>
      <c r="E11" s="82" t="str">
        <f>IF(D11="","",DATEDIF(D11,Facesheet!$B$3,"Y"))</f>
        <v/>
      </c>
      <c r="F11" s="44"/>
      <c r="G11" s="45"/>
      <c r="H11" s="100"/>
      <c r="L11" s="32" t="s">
        <v>371</v>
      </c>
    </row>
    <row r="12" spans="1:12" s="32" customFormat="1" ht="45" customHeight="1" x14ac:dyDescent="0.15">
      <c r="A12" s="213" t="s">
        <v>540</v>
      </c>
      <c r="B12" s="82" t="s">
        <v>541</v>
      </c>
      <c r="C12" s="48"/>
      <c r="D12" s="68"/>
      <c r="E12" s="106" t="str">
        <f>IF(D12="","",DATEDIF(D12,Facesheet!$B$3,"Y"))</f>
        <v/>
      </c>
      <c r="F12" s="44"/>
      <c r="G12" s="45"/>
    </row>
    <row r="13" spans="1:12" s="32" customFormat="1" ht="45" customHeight="1" x14ac:dyDescent="0.15">
      <c r="A13" s="213" t="s">
        <v>540</v>
      </c>
      <c r="B13" s="82" t="s">
        <v>541</v>
      </c>
      <c r="C13" s="48"/>
      <c r="D13" s="68"/>
      <c r="E13" s="106" t="str">
        <f>IF(D13="","",DATEDIF(D13,Facesheet!$B$3,"Y"))</f>
        <v/>
      </c>
      <c r="F13" s="44"/>
      <c r="G13" s="45"/>
    </row>
    <row r="14" spans="1:12" s="32" customFormat="1" ht="45" customHeight="1" x14ac:dyDescent="0.15">
      <c r="A14" s="213" t="s">
        <v>540</v>
      </c>
      <c r="B14" s="82" t="s">
        <v>541</v>
      </c>
      <c r="C14" s="48"/>
      <c r="D14" s="68"/>
      <c r="E14" s="106" t="str">
        <f>IF(D14="","",DATEDIF(D14,Facesheet!$B$3,"Y"))</f>
        <v/>
      </c>
      <c r="F14" s="44"/>
      <c r="G14" s="45"/>
    </row>
    <row r="15" spans="1:12" s="32" customFormat="1" ht="45" customHeight="1" x14ac:dyDescent="0.15">
      <c r="A15" s="213" t="s">
        <v>540</v>
      </c>
      <c r="B15" s="82" t="s">
        <v>542</v>
      </c>
      <c r="C15" s="48"/>
      <c r="D15" s="68"/>
      <c r="E15" s="106" t="str">
        <f>IF(D15="","",DATEDIF(D15,Facesheet!$B$3,"Y"))</f>
        <v/>
      </c>
      <c r="F15" s="44"/>
      <c r="G15" s="45"/>
    </row>
    <row r="16" spans="1:12" s="32" customFormat="1" ht="45" customHeight="1" x14ac:dyDescent="0.15">
      <c r="A16" s="213" t="s">
        <v>540</v>
      </c>
      <c r="B16" s="82" t="s">
        <v>542</v>
      </c>
      <c r="C16" s="48"/>
      <c r="D16" s="68"/>
      <c r="E16" s="106" t="str">
        <f>IF(D16="","",DATEDIF(D16,Facesheet!$B$3,"Y"))</f>
        <v/>
      </c>
      <c r="F16" s="44"/>
      <c r="G16" s="45"/>
    </row>
    <row r="17" spans="1:7" s="32" customFormat="1" ht="45" customHeight="1" x14ac:dyDescent="0.15">
      <c r="A17" s="91" t="s">
        <v>540</v>
      </c>
      <c r="B17" s="82" t="s">
        <v>542</v>
      </c>
      <c r="C17" s="48"/>
      <c r="D17" s="68"/>
      <c r="E17" s="106" t="str">
        <f>IF(D17="","",DATEDIF(D17,Facesheet!$B$3,"Y"))</f>
        <v/>
      </c>
      <c r="F17" s="44"/>
      <c r="G17" s="45"/>
    </row>
    <row r="18" spans="1:7" s="32" customFormat="1" ht="21.75" customHeight="1" x14ac:dyDescent="0.15">
      <c r="A18" s="32" t="s">
        <v>6</v>
      </c>
      <c r="D18" s="89"/>
    </row>
    <row r="19" spans="1:7" s="32" customFormat="1" ht="21.75" customHeight="1" x14ac:dyDescent="0.15">
      <c r="A19" s="32" t="s">
        <v>146</v>
      </c>
      <c r="D19" s="89"/>
    </row>
    <row r="20" spans="1:7" s="32" customFormat="1" ht="21.75" customHeight="1" x14ac:dyDescent="0.15">
      <c r="A20" s="32" t="s">
        <v>500</v>
      </c>
      <c r="D20" s="89"/>
    </row>
    <row r="21" spans="1:7" s="32" customFormat="1" ht="21.75" customHeight="1" x14ac:dyDescent="0.15">
      <c r="D21" s="108" t="s">
        <v>18</v>
      </c>
      <c r="E21" s="102">
        <f>COUNTA(C11:C17)</f>
        <v>0</v>
      </c>
    </row>
    <row r="22" spans="1:7" ht="21.75" customHeight="1" x14ac:dyDescent="0.15">
      <c r="G22" s="95">
        <v>30774</v>
      </c>
    </row>
    <row r="23" spans="1:7" ht="21.75" customHeight="1" x14ac:dyDescent="0.15"/>
    <row r="24" spans="1:7" ht="21.75" customHeight="1" x14ac:dyDescent="0.15"/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</sheetData>
  <sheetProtection algorithmName="SHA-512" hashValue="NODt6t9ZoonRCFKH6DWfUV3xP9CDQ0bGV9JWISu510vU8f1UoG/Hx1D66v03BtEx/60NMfZaRKPNaz/zVnIX9Q==" saltValue="gcGLOvtpEcsZrkHXL0HU1Q==" spinCount="100000" sheet="1" selectLockedCells="1"/>
  <mergeCells count="6">
    <mergeCell ref="A11:B11"/>
    <mergeCell ref="A4:G4"/>
    <mergeCell ref="A6:B6"/>
    <mergeCell ref="A10:B10"/>
    <mergeCell ref="A8:B8"/>
    <mergeCell ref="D8:F8"/>
  </mergeCells>
  <phoneticPr fontId="4"/>
  <conditionalFormatting sqref="E11">
    <cfRule type="containsText" dxfId="100" priority="7" operator="containsText" text="122">
      <formula>NOT(ISERROR(SEARCH("122",E11)))</formula>
    </cfRule>
  </conditionalFormatting>
  <conditionalFormatting sqref="D12:D17">
    <cfRule type="cellIs" dxfId="99" priority="3" operator="lessThan">
      <formula>30774</formula>
    </cfRule>
    <cfRule type="cellIs" dxfId="98" priority="4" operator="lessThan">
      <formula>30774</formula>
    </cfRule>
    <cfRule type="cellIs" dxfId="97" priority="5" stopIfTrue="1" operator="lessThan">
      <formula>$G$25</formula>
    </cfRule>
  </conditionalFormatting>
  <conditionalFormatting sqref="E12:E17">
    <cfRule type="cellIs" dxfId="96" priority="1" operator="greaterThan">
      <formula>39</formula>
    </cfRule>
    <cfRule type="cellIs" dxfId="95" priority="2" operator="greaterThan">
      <formula>39</formula>
    </cfRule>
  </conditionalFormatting>
  <dataValidations count="1">
    <dataValidation type="list" allowBlank="1" showInputMessage="1" showErrorMessage="1" sqref="F11:F17" xr:uid="{931A088C-4B3B-0B41-86D3-308D0BA7895E}">
      <formula1>$L$11:$L$12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FA2BC8-DEEB-434A-9038-E2EEB7DD08D1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>
    <pageSetUpPr fitToPage="1"/>
  </sheetPr>
  <dimension ref="A1:G574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3.5" style="31" customWidth="1"/>
    <col min="2" max="2" width="17.125" style="31" hidden="1" customWidth="1"/>
    <col min="3" max="3" width="17.75" style="31" customWidth="1"/>
    <col min="4" max="4" width="17.375" style="85" customWidth="1"/>
    <col min="5" max="5" width="9" style="31" customWidth="1"/>
    <col min="6" max="6" width="41" style="31" customWidth="1"/>
    <col min="7" max="7" width="15.625" style="31" customWidth="1"/>
    <col min="8" max="106" width="3.625" style="31" customWidth="1"/>
    <col min="107" max="16384" width="9" style="31"/>
  </cols>
  <sheetData>
    <row r="1" spans="1:7" ht="14.25" x14ac:dyDescent="0.15">
      <c r="F1" s="86" t="s">
        <v>152</v>
      </c>
    </row>
    <row r="2" spans="1:7" s="37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F2" s="83"/>
    </row>
    <row r="4" spans="1:7" ht="21.75" customHeight="1" x14ac:dyDescent="0.15">
      <c r="A4" s="519" t="s">
        <v>232</v>
      </c>
      <c r="B4" s="519"/>
      <c r="C4" s="519"/>
      <c r="D4" s="519"/>
      <c r="E4" s="519"/>
      <c r="F4" s="519"/>
    </row>
    <row r="5" spans="1:7" ht="21.75" customHeight="1" x14ac:dyDescent="0.15"/>
    <row r="6" spans="1:7" s="32" customFormat="1" ht="21.75" customHeight="1" x14ac:dyDescent="0.15">
      <c r="A6" s="86" t="s">
        <v>113</v>
      </c>
      <c r="B6" s="86"/>
      <c r="C6" s="87">
        <f>'0.役員名簿'!$B$7</f>
        <v>0</v>
      </c>
      <c r="D6" s="89" t="s">
        <v>151</v>
      </c>
    </row>
    <row r="7" spans="1:7" ht="21.75" customHeight="1" x14ac:dyDescent="0.15"/>
    <row r="8" spans="1:7" s="32" customFormat="1" ht="27.75" customHeight="1" x14ac:dyDescent="0.15">
      <c r="A8" s="33" t="s">
        <v>275</v>
      </c>
      <c r="C8" s="103"/>
      <c r="D8" s="548">
        <f>F21</f>
        <v>30773</v>
      </c>
      <c r="E8" s="548"/>
      <c r="F8" s="214" t="s">
        <v>523</v>
      </c>
    </row>
    <row r="9" spans="1:7" s="32" customFormat="1" ht="9" customHeight="1" x14ac:dyDescent="0.15">
      <c r="D9" s="89"/>
    </row>
    <row r="10" spans="1:7" s="32" customFormat="1" ht="30" customHeight="1" x14ac:dyDescent="0.15">
      <c r="A10" s="90"/>
      <c r="B10" s="90"/>
      <c r="C10" s="90" t="s">
        <v>7</v>
      </c>
      <c r="D10" s="99" t="s">
        <v>3</v>
      </c>
      <c r="E10" s="90" t="s">
        <v>12</v>
      </c>
      <c r="F10" s="90" t="s">
        <v>8</v>
      </c>
    </row>
    <row r="11" spans="1:7" s="32" customFormat="1" ht="45" customHeight="1" x14ac:dyDescent="0.15">
      <c r="A11" s="91" t="s">
        <v>4</v>
      </c>
      <c r="B11" s="91"/>
      <c r="C11" s="47"/>
      <c r="D11" s="69"/>
      <c r="E11" s="91" t="str">
        <f>IF(D11="","",DATEDIF(D11,Facesheet!$B$3,"Y"))</f>
        <v/>
      </c>
      <c r="F11" s="56"/>
      <c r="G11" s="100"/>
    </row>
    <row r="12" spans="1:7" s="32" customFormat="1" ht="45" customHeight="1" x14ac:dyDescent="0.15">
      <c r="A12" s="91" t="s">
        <v>10</v>
      </c>
      <c r="B12" s="91"/>
      <c r="C12" s="47"/>
      <c r="D12" s="69"/>
      <c r="E12" s="91" t="str">
        <f>IF(D12="","",DATEDIF(D12,Facesheet!$B$3,"Y"))</f>
        <v/>
      </c>
      <c r="F12" s="56"/>
      <c r="G12" s="100"/>
    </row>
    <row r="13" spans="1:7" s="32" customFormat="1" ht="45" customHeight="1" x14ac:dyDescent="0.15">
      <c r="A13" s="91" t="s">
        <v>10</v>
      </c>
      <c r="B13" s="91"/>
      <c r="C13" s="47"/>
      <c r="D13" s="69"/>
      <c r="E13" s="91" t="str">
        <f>IF(D13="","",DATEDIF(D13,Facesheet!$B$3,"Y"))</f>
        <v/>
      </c>
      <c r="F13" s="56"/>
    </row>
    <row r="14" spans="1:7" s="32" customFormat="1" ht="45" customHeight="1" x14ac:dyDescent="0.15">
      <c r="A14" s="91" t="s">
        <v>10</v>
      </c>
      <c r="B14" s="91"/>
      <c r="C14" s="47"/>
      <c r="D14" s="69"/>
      <c r="E14" s="91" t="str">
        <f>IF(D14="","",DATEDIF(D14,Facesheet!$B$3,"Y"))</f>
        <v/>
      </c>
      <c r="F14" s="56"/>
    </row>
    <row r="15" spans="1:7" s="32" customFormat="1" ht="45" customHeight="1" x14ac:dyDescent="0.15">
      <c r="A15" s="91" t="s">
        <v>10</v>
      </c>
      <c r="B15" s="91"/>
      <c r="C15" s="47"/>
      <c r="D15" s="69"/>
      <c r="E15" s="91" t="str">
        <f>IF(D15="","",DATEDIF(D15,Facesheet!$B$3,"Y"))</f>
        <v/>
      </c>
      <c r="F15" s="56"/>
    </row>
    <row r="16" spans="1:7" s="32" customFormat="1" ht="45" customHeight="1" x14ac:dyDescent="0.15">
      <c r="A16" s="91" t="s">
        <v>10</v>
      </c>
      <c r="B16" s="91"/>
      <c r="C16" s="47"/>
      <c r="D16" s="69"/>
      <c r="E16" s="91" t="str">
        <f>IF(D16="","",DATEDIF(D16,Facesheet!$B$3,"Y"))</f>
        <v/>
      </c>
      <c r="F16" s="56"/>
    </row>
    <row r="17" spans="1:6" s="32" customFormat="1" ht="45" customHeight="1" x14ac:dyDescent="0.15">
      <c r="A17" s="91" t="s">
        <v>10</v>
      </c>
      <c r="B17" s="91"/>
      <c r="C17" s="47"/>
      <c r="D17" s="69"/>
      <c r="E17" s="91" t="str">
        <f>IF(D17="","",DATEDIF(D17,Facesheet!$B$3,"Y"))</f>
        <v/>
      </c>
      <c r="F17" s="56"/>
    </row>
    <row r="18" spans="1:6" s="32" customFormat="1" ht="45" customHeight="1" x14ac:dyDescent="0.15">
      <c r="A18" s="91" t="s">
        <v>10</v>
      </c>
      <c r="B18" s="91"/>
      <c r="C18" s="47"/>
      <c r="D18" s="69"/>
      <c r="E18" s="91" t="str">
        <f>IF(D18="","",DATEDIF(D18,Facesheet!$B$3,"Y"))</f>
        <v/>
      </c>
      <c r="F18" s="56"/>
    </row>
    <row r="19" spans="1:6" s="32" customFormat="1" ht="21.75" customHeight="1" x14ac:dyDescent="0.15">
      <c r="A19" s="32" t="s">
        <v>146</v>
      </c>
      <c r="D19" s="215"/>
    </row>
    <row r="20" spans="1:6" s="32" customFormat="1" ht="21.75" customHeight="1" x14ac:dyDescent="0.15">
      <c r="D20" s="108" t="s">
        <v>18</v>
      </c>
      <c r="E20" s="102">
        <f>COUNTA(C11:C18)</f>
        <v>0</v>
      </c>
    </row>
    <row r="21" spans="1:6" ht="21.75" customHeight="1" x14ac:dyDescent="0.15">
      <c r="F21" s="134">
        <v>30773</v>
      </c>
    </row>
    <row r="22" spans="1:6" ht="21.75" customHeight="1" x14ac:dyDescent="0.15"/>
    <row r="23" spans="1:6" ht="21.75" customHeight="1" x14ac:dyDescent="0.15"/>
    <row r="24" spans="1:6" ht="21.75" customHeight="1" x14ac:dyDescent="0.15"/>
    <row r="25" spans="1:6" ht="21.75" customHeight="1" x14ac:dyDescent="0.15"/>
    <row r="26" spans="1:6" ht="21.75" customHeight="1" x14ac:dyDescent="0.15"/>
    <row r="27" spans="1:6" ht="21.75" customHeight="1" x14ac:dyDescent="0.15"/>
    <row r="28" spans="1:6" ht="21.75" customHeight="1" x14ac:dyDescent="0.15"/>
    <row r="29" spans="1:6" ht="21.75" customHeight="1" x14ac:dyDescent="0.15"/>
    <row r="30" spans="1:6" ht="21.75" customHeight="1" x14ac:dyDescent="0.15"/>
    <row r="31" spans="1:6" ht="21.75" customHeight="1" x14ac:dyDescent="0.15"/>
    <row r="32" spans="1:6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</sheetData>
  <sheetProtection algorithmName="SHA-512" hashValue="6C01y8eDiOEhsdCg4FXZvPTEUXzY4u4EG+hV6qOjxpmC8VIA17KqoS9gQrngzz+745WsM1BYVuswTQAxPPHfZQ==" saltValue="qodSru8FLyOWVFqyVUY9Bg==" spinCount="100000" sheet="1" selectLockedCells="1"/>
  <mergeCells count="2">
    <mergeCell ref="A4:F4"/>
    <mergeCell ref="D8:E8"/>
  </mergeCells>
  <phoneticPr fontId="4"/>
  <conditionalFormatting sqref="D12:D18">
    <cfRule type="cellIs" dxfId="94" priority="3" operator="greaterThan">
      <formula>30773</formula>
    </cfRule>
    <cfRule type="cellIs" dxfId="93" priority="4" operator="greaterThan">
      <formula>30773</formula>
    </cfRule>
  </conditionalFormatting>
  <conditionalFormatting sqref="E12:E18">
    <cfRule type="cellIs" dxfId="92" priority="1" operator="lessThan">
      <formula>40</formula>
    </cfRule>
    <cfRule type="cellIs" dxfId="91" priority="2" operator="lessThan">
      <formula>40</formula>
    </cfRule>
  </conditionalFormatting>
  <dataValidations count="2">
    <dataValidation type="date" operator="lessThanOrEqual" allowBlank="1" showInputMessage="1" showErrorMessage="1" errorTitle="申込みできません" sqref="D11:D13" xr:uid="{00000000-0002-0000-1D00-000000000000}">
      <formula1>$G$12</formula1>
    </dataValidation>
    <dataValidation type="whole" operator="lessThanOrEqual" allowBlank="1" showInputMessage="1" showErrorMessage="1" errorTitle="申込みできません" sqref="D14:D18" xr:uid="{00000000-0002-0000-1D00-000001000000}">
      <formula1>G14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9A3365-A1D0-2448-9DCE-F2D7C83A6FC2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>
    <pageSetUpPr fitToPage="1"/>
  </sheetPr>
  <dimension ref="A1:G574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2.75" style="31" customWidth="1"/>
    <col min="2" max="2" width="17.125" style="31" hidden="1" customWidth="1"/>
    <col min="3" max="3" width="17.625" style="31" customWidth="1"/>
    <col min="4" max="4" width="17.75" style="85" customWidth="1"/>
    <col min="5" max="5" width="7.875" style="31" customWidth="1"/>
    <col min="6" max="6" width="42.375" style="31" customWidth="1"/>
    <col min="7" max="7" width="15.625" style="31" customWidth="1"/>
    <col min="8" max="106" width="3.625" style="31" customWidth="1"/>
    <col min="107" max="16384" width="9" style="31"/>
  </cols>
  <sheetData>
    <row r="1" spans="1:7" ht="14.25" x14ac:dyDescent="0.15">
      <c r="F1" s="86" t="s">
        <v>153</v>
      </c>
    </row>
    <row r="2" spans="1:7" s="37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F2" s="83"/>
    </row>
    <row r="4" spans="1:7" ht="21.75" customHeight="1" x14ac:dyDescent="0.15">
      <c r="A4" s="519" t="s">
        <v>232</v>
      </c>
      <c r="B4" s="519"/>
      <c r="C4" s="519"/>
      <c r="D4" s="519"/>
      <c r="E4" s="519"/>
      <c r="F4" s="519"/>
    </row>
    <row r="5" spans="1:7" ht="21.75" customHeight="1" x14ac:dyDescent="0.15"/>
    <row r="6" spans="1:7" s="32" customFormat="1" ht="21.75" customHeight="1" x14ac:dyDescent="0.15">
      <c r="A6" s="86" t="s">
        <v>113</v>
      </c>
      <c r="B6" s="86"/>
      <c r="C6" s="87">
        <f>'0.役員名簿'!$B$7</f>
        <v>0</v>
      </c>
      <c r="D6" s="89" t="s">
        <v>154</v>
      </c>
    </row>
    <row r="7" spans="1:7" ht="21.75" customHeight="1" x14ac:dyDescent="0.15"/>
    <row r="8" spans="1:7" ht="31.5" customHeight="1" x14ac:dyDescent="0.15">
      <c r="A8" s="33" t="s">
        <v>276</v>
      </c>
      <c r="B8" s="93"/>
      <c r="C8" s="103"/>
      <c r="D8" s="548">
        <f>F21</f>
        <v>30773</v>
      </c>
      <c r="E8" s="548"/>
      <c r="F8" s="214" t="s">
        <v>523</v>
      </c>
    </row>
    <row r="9" spans="1:7" ht="9" customHeight="1" x14ac:dyDescent="0.15"/>
    <row r="10" spans="1:7" s="32" customFormat="1" ht="30" customHeight="1" x14ac:dyDescent="0.15">
      <c r="A10" s="90"/>
      <c r="B10" s="90"/>
      <c r="C10" s="90" t="s">
        <v>7</v>
      </c>
      <c r="D10" s="133" t="s">
        <v>3</v>
      </c>
      <c r="E10" s="96" t="s">
        <v>12</v>
      </c>
      <c r="F10" s="90" t="s">
        <v>8</v>
      </c>
    </row>
    <row r="11" spans="1:7" s="32" customFormat="1" ht="45" customHeight="1" x14ac:dyDescent="0.15">
      <c r="A11" s="91" t="s">
        <v>4</v>
      </c>
      <c r="B11" s="91"/>
      <c r="C11" s="47"/>
      <c r="D11" s="67"/>
      <c r="E11" s="82" t="str">
        <f>IF(D11="","",DATEDIF(D11,Facesheet!$B$3,"Y"))</f>
        <v/>
      </c>
      <c r="F11" s="56"/>
      <c r="G11" s="100"/>
    </row>
    <row r="12" spans="1:7" s="32" customFormat="1" ht="45" customHeight="1" x14ac:dyDescent="0.15">
      <c r="A12" s="91" t="s">
        <v>10</v>
      </c>
      <c r="B12" s="91"/>
      <c r="C12" s="47"/>
      <c r="D12" s="69"/>
      <c r="E12" s="82" t="str">
        <f>IF(D12="","",DATEDIF(D12,Facesheet!$B$3,"Y"))</f>
        <v/>
      </c>
      <c r="F12" s="56"/>
      <c r="G12" s="100"/>
    </row>
    <row r="13" spans="1:7" s="32" customFormat="1" ht="45" customHeight="1" x14ac:dyDescent="0.15">
      <c r="A13" s="91" t="s">
        <v>10</v>
      </c>
      <c r="B13" s="91"/>
      <c r="C13" s="47"/>
      <c r="D13" s="69"/>
      <c r="E13" s="82" t="str">
        <f>IF(D13="","",DATEDIF(D13,Facesheet!$B$3,"Y"))</f>
        <v/>
      </c>
      <c r="F13" s="56"/>
    </row>
    <row r="14" spans="1:7" s="32" customFormat="1" ht="45" customHeight="1" x14ac:dyDescent="0.15">
      <c r="A14" s="91" t="s">
        <v>10</v>
      </c>
      <c r="B14" s="91"/>
      <c r="C14" s="47"/>
      <c r="D14" s="69"/>
      <c r="E14" s="82" t="str">
        <f>IF(D14="","",DATEDIF(D14,Facesheet!$B$3,"Y"))</f>
        <v/>
      </c>
      <c r="F14" s="56"/>
    </row>
    <row r="15" spans="1:7" s="32" customFormat="1" ht="45" customHeight="1" x14ac:dyDescent="0.15">
      <c r="A15" s="91" t="s">
        <v>10</v>
      </c>
      <c r="B15" s="91"/>
      <c r="C15" s="47"/>
      <c r="D15" s="69"/>
      <c r="E15" s="82" t="str">
        <f>IF(D15="","",DATEDIF(D15,Facesheet!$B$3,"Y"))</f>
        <v/>
      </c>
      <c r="F15" s="56"/>
    </row>
    <row r="16" spans="1:7" s="32" customFormat="1" ht="45" customHeight="1" x14ac:dyDescent="0.15">
      <c r="A16" s="91" t="s">
        <v>10</v>
      </c>
      <c r="B16" s="91"/>
      <c r="C16" s="47"/>
      <c r="D16" s="69"/>
      <c r="E16" s="82" t="str">
        <f>IF(D16="","",DATEDIF(D16,Facesheet!$B$3,"Y"))</f>
        <v/>
      </c>
      <c r="F16" s="56"/>
    </row>
    <row r="17" spans="1:6" s="32" customFormat="1" ht="45" customHeight="1" x14ac:dyDescent="0.15">
      <c r="A17" s="91" t="s">
        <v>10</v>
      </c>
      <c r="B17" s="91"/>
      <c r="C17" s="47"/>
      <c r="D17" s="69"/>
      <c r="E17" s="82" t="str">
        <f>IF(D17="","",DATEDIF(D17,Facesheet!$B$3,"Y"))</f>
        <v/>
      </c>
      <c r="F17" s="56"/>
    </row>
    <row r="18" spans="1:6" s="32" customFormat="1" ht="45" customHeight="1" x14ac:dyDescent="0.15">
      <c r="A18" s="91" t="s">
        <v>10</v>
      </c>
      <c r="B18" s="91"/>
      <c r="C18" s="47"/>
      <c r="D18" s="69"/>
      <c r="E18" s="82" t="str">
        <f>IF(D18="","",DATEDIF(D18,Facesheet!$B$3,"Y"))</f>
        <v/>
      </c>
      <c r="F18" s="56"/>
    </row>
    <row r="19" spans="1:6" s="32" customFormat="1" ht="21.75" customHeight="1" x14ac:dyDescent="0.15">
      <c r="A19" s="32" t="s">
        <v>146</v>
      </c>
      <c r="D19" s="89"/>
    </row>
    <row r="20" spans="1:6" s="32" customFormat="1" ht="21.75" customHeight="1" x14ac:dyDescent="0.15">
      <c r="D20" s="108" t="s">
        <v>18</v>
      </c>
      <c r="E20" s="102">
        <f>COUNTA(C11:C18)</f>
        <v>0</v>
      </c>
    </row>
    <row r="21" spans="1:6" ht="21.75" customHeight="1" x14ac:dyDescent="0.15">
      <c r="F21" s="134">
        <v>30773</v>
      </c>
    </row>
    <row r="22" spans="1:6" ht="21.75" customHeight="1" x14ac:dyDescent="0.15"/>
    <row r="23" spans="1:6" ht="21.75" customHeight="1" x14ac:dyDescent="0.15"/>
    <row r="24" spans="1:6" ht="21.75" customHeight="1" x14ac:dyDescent="0.15"/>
    <row r="25" spans="1:6" ht="21.75" customHeight="1" x14ac:dyDescent="0.15"/>
    <row r="26" spans="1:6" ht="21.75" customHeight="1" x14ac:dyDescent="0.15"/>
    <row r="27" spans="1:6" ht="21.75" customHeight="1" x14ac:dyDescent="0.15"/>
    <row r="28" spans="1:6" ht="21.75" customHeight="1" x14ac:dyDescent="0.15"/>
    <row r="29" spans="1:6" ht="21.75" customHeight="1" x14ac:dyDescent="0.15"/>
    <row r="30" spans="1:6" ht="21.75" customHeight="1" x14ac:dyDescent="0.15"/>
    <row r="31" spans="1:6" ht="21.75" customHeight="1" x14ac:dyDescent="0.15"/>
    <row r="32" spans="1:6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</sheetData>
  <sheetProtection algorithmName="SHA-512" hashValue="b7682XYrf5KFSXWiNvad6Jwl4YUA3mB6StDBvuxYJTVrukwC0UqK4ARaP+9DHbePgBTffuPhpf7MovL/6j5YZQ==" saltValue="699qxRSPhHt3ntv4eU7xaQ==" spinCount="100000" sheet="1" selectLockedCells="1"/>
  <mergeCells count="2">
    <mergeCell ref="A4:F4"/>
    <mergeCell ref="D8:E8"/>
  </mergeCells>
  <phoneticPr fontId="4"/>
  <conditionalFormatting sqref="D12:D18">
    <cfRule type="cellIs" dxfId="90" priority="3" operator="greaterThan">
      <formula>30773</formula>
    </cfRule>
    <cfRule type="cellIs" dxfId="89" priority="4" operator="greaterThan">
      <formula>30773</formula>
    </cfRule>
  </conditionalFormatting>
  <conditionalFormatting sqref="E12:E18">
    <cfRule type="cellIs" dxfId="88" priority="1" operator="lessThan">
      <formula>40</formula>
    </cfRule>
    <cfRule type="cellIs" dxfId="87" priority="2" operator="lessThan">
      <formula>40</formula>
    </cfRule>
  </conditionalFormatting>
  <dataValidations count="2">
    <dataValidation type="date" operator="lessThanOrEqual" allowBlank="1" showInputMessage="1" showErrorMessage="1" errorTitle="申込みできません" sqref="D12" xr:uid="{00000000-0002-0000-1E00-000000000000}">
      <formula1>$G$12</formula1>
    </dataValidation>
    <dataValidation type="whole" operator="lessThanOrEqual" allowBlank="1" showInputMessage="1" showErrorMessage="1" errorTitle="申込みできません" sqref="D13:D18" xr:uid="{00000000-0002-0000-1E00-000001000000}">
      <formula1>$G$12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D95A02-B32E-8D4D-A932-9645DF6053C0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>
    <pageSetUpPr fitToPage="1"/>
  </sheetPr>
  <dimension ref="A1:H57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2" width="8.125" style="216" customWidth="1"/>
    <col min="3" max="3" width="20.125" style="216" customWidth="1"/>
    <col min="4" max="4" width="16" style="217" customWidth="1"/>
    <col min="5" max="5" width="7.625" style="216" customWidth="1"/>
    <col min="6" max="6" width="38" style="216" customWidth="1"/>
    <col min="7" max="7" width="15.625" style="216" customWidth="1"/>
    <col min="8" max="106" width="3.625" style="216" customWidth="1"/>
    <col min="107" max="16384" width="9" style="216"/>
  </cols>
  <sheetData>
    <row r="1" spans="1:8" ht="14.25" x14ac:dyDescent="0.15">
      <c r="F1" s="218" t="s">
        <v>155</v>
      </c>
    </row>
    <row r="2" spans="1:8" ht="18.75" x14ac:dyDescent="0.15">
      <c r="A2" s="200" t="str">
        <f>"第"&amp;Facesheet!$B$2&amp;"回福岡県民スポーツ大会"</f>
        <v>第67回福岡県民スポーツ大会</v>
      </c>
      <c r="B2" s="200"/>
      <c r="C2" s="200"/>
      <c r="D2" s="219"/>
      <c r="F2" s="119"/>
    </row>
    <row r="4" spans="1:8" ht="21.75" customHeight="1" x14ac:dyDescent="0.15">
      <c r="A4" s="551" t="s">
        <v>232</v>
      </c>
      <c r="B4" s="551"/>
      <c r="C4" s="551"/>
      <c r="D4" s="551"/>
      <c r="E4" s="551"/>
      <c r="F4" s="551"/>
    </row>
    <row r="5" spans="1:8" ht="21.75" customHeight="1" x14ac:dyDescent="0.15"/>
    <row r="6" spans="1:8" s="221" customFormat="1" ht="21.75" customHeight="1" x14ac:dyDescent="0.15">
      <c r="A6" s="552" t="s">
        <v>113</v>
      </c>
      <c r="B6" s="552"/>
      <c r="C6" s="87">
        <f>'0.役員名簿'!$B$7</f>
        <v>0</v>
      </c>
      <c r="D6" s="220" t="s">
        <v>120</v>
      </c>
    </row>
    <row r="7" spans="1:8" ht="21.75" customHeight="1" x14ac:dyDescent="0.15"/>
    <row r="8" spans="1:8" s="221" customFormat="1" ht="39" customHeight="1" x14ac:dyDescent="0.15">
      <c r="A8" s="556" t="s">
        <v>658</v>
      </c>
      <c r="B8" s="556"/>
      <c r="C8" s="268"/>
      <c r="D8" s="555" t="s">
        <v>557</v>
      </c>
      <c r="E8" s="555"/>
      <c r="F8" s="555"/>
    </row>
    <row r="9" spans="1:8" s="221" customFormat="1" ht="9" customHeight="1" x14ac:dyDescent="0.15">
      <c r="D9" s="220"/>
    </row>
    <row r="10" spans="1:8" s="221" customFormat="1" ht="30" customHeight="1" x14ac:dyDescent="0.15">
      <c r="A10" s="553"/>
      <c r="B10" s="554"/>
      <c r="C10" s="222" t="s">
        <v>7</v>
      </c>
      <c r="D10" s="223" t="s">
        <v>3</v>
      </c>
      <c r="E10" s="222" t="s">
        <v>12</v>
      </c>
      <c r="F10" s="224" t="s">
        <v>8</v>
      </c>
    </row>
    <row r="11" spans="1:8" s="221" customFormat="1" ht="45" customHeight="1" x14ac:dyDescent="0.15">
      <c r="A11" s="549" t="s">
        <v>4</v>
      </c>
      <c r="B11" s="550"/>
      <c r="C11" s="151"/>
      <c r="D11" s="71"/>
      <c r="E11" s="82" t="str">
        <f>IF(D11="","",DATEDIF(D11,Facesheet!$B$3,"Y"))</f>
        <v/>
      </c>
      <c r="F11" s="45"/>
      <c r="G11" s="100"/>
      <c r="H11" s="32"/>
    </row>
    <row r="12" spans="1:8" s="221" customFormat="1" ht="45" customHeight="1" x14ac:dyDescent="0.15">
      <c r="A12" s="213" t="s">
        <v>540</v>
      </c>
      <c r="B12" s="82" t="s">
        <v>541</v>
      </c>
      <c r="C12" s="151"/>
      <c r="D12" s="71"/>
      <c r="E12" s="82" t="str">
        <f>IF(D12="","",DATEDIF(D12,Facesheet!$B$3,"Y"))</f>
        <v/>
      </c>
      <c r="F12" s="145"/>
      <c r="G12" s="225"/>
    </row>
    <row r="13" spans="1:8" s="221" customFormat="1" ht="45" customHeight="1" x14ac:dyDescent="0.15">
      <c r="A13" s="213" t="s">
        <v>540</v>
      </c>
      <c r="B13" s="82" t="s">
        <v>541</v>
      </c>
      <c r="C13" s="151"/>
      <c r="D13" s="71"/>
      <c r="E13" s="82" t="str">
        <f>IF(D13="","",DATEDIF(D13,Facesheet!$B$3,"Y"))</f>
        <v/>
      </c>
      <c r="F13" s="145"/>
    </row>
    <row r="14" spans="1:8" s="221" customFormat="1" ht="45" customHeight="1" x14ac:dyDescent="0.15">
      <c r="A14" s="213" t="s">
        <v>540</v>
      </c>
      <c r="B14" s="82" t="s">
        <v>541</v>
      </c>
      <c r="C14" s="151"/>
      <c r="D14" s="71"/>
      <c r="E14" s="82" t="str">
        <f>IF(D14="","",DATEDIF(D14,Facesheet!$B$3,"Y"))</f>
        <v/>
      </c>
      <c r="F14" s="145"/>
    </row>
    <row r="15" spans="1:8" s="221" customFormat="1" ht="45" customHeight="1" x14ac:dyDescent="0.15">
      <c r="A15" s="213" t="s">
        <v>540</v>
      </c>
      <c r="B15" s="82" t="s">
        <v>542</v>
      </c>
      <c r="C15" s="151"/>
      <c r="D15" s="71"/>
      <c r="E15" s="82" t="str">
        <f>IF(D15="","",DATEDIF(D15,Facesheet!$B$3,"Y"))</f>
        <v/>
      </c>
      <c r="F15" s="145"/>
    </row>
    <row r="16" spans="1:8" s="221" customFormat="1" ht="45" customHeight="1" x14ac:dyDescent="0.15">
      <c r="A16" s="213" t="s">
        <v>540</v>
      </c>
      <c r="B16" s="82" t="s">
        <v>542</v>
      </c>
      <c r="C16" s="151"/>
      <c r="D16" s="71"/>
      <c r="E16" s="82" t="str">
        <f>IF(D16="","",DATEDIF(D16,Facesheet!$B$3,"Y"))</f>
        <v/>
      </c>
      <c r="F16" s="145"/>
    </row>
    <row r="17" spans="1:6" s="221" customFormat="1" ht="45" customHeight="1" x14ac:dyDescent="0.15">
      <c r="A17" s="91" t="s">
        <v>540</v>
      </c>
      <c r="B17" s="82" t="s">
        <v>542</v>
      </c>
      <c r="C17" s="151"/>
      <c r="D17" s="71"/>
      <c r="E17" s="82" t="str">
        <f>IF(D17="","",DATEDIF(D17,Facesheet!$B$3,"Y"))</f>
        <v/>
      </c>
      <c r="F17" s="145"/>
    </row>
    <row r="18" spans="1:6" s="221" customFormat="1" ht="21.75" customHeight="1" x14ac:dyDescent="0.15">
      <c r="A18" s="221" t="s">
        <v>146</v>
      </c>
      <c r="D18" s="220"/>
    </row>
    <row r="19" spans="1:6" s="221" customFormat="1" ht="21.75" customHeight="1" x14ac:dyDescent="0.15">
      <c r="A19" s="221" t="s">
        <v>524</v>
      </c>
      <c r="D19" s="220"/>
    </row>
    <row r="20" spans="1:6" s="221" customFormat="1" ht="21.75" customHeight="1" x14ac:dyDescent="0.15">
      <c r="D20" s="226" t="s">
        <v>18</v>
      </c>
      <c r="E20" s="227">
        <f>COUNTA(C11:C17)</f>
        <v>0</v>
      </c>
    </row>
    <row r="21" spans="1:6" ht="21.75" customHeight="1" x14ac:dyDescent="0.15"/>
    <row r="22" spans="1:6" ht="21.75" customHeight="1" x14ac:dyDescent="0.15"/>
    <row r="23" spans="1:6" ht="21.75" customHeight="1" x14ac:dyDescent="0.15"/>
    <row r="24" spans="1:6" ht="21.75" customHeight="1" x14ac:dyDescent="0.15"/>
    <row r="25" spans="1:6" ht="21.75" customHeight="1" x14ac:dyDescent="0.15"/>
    <row r="26" spans="1:6" ht="21.75" customHeight="1" x14ac:dyDescent="0.15"/>
    <row r="27" spans="1:6" ht="21.75" customHeight="1" x14ac:dyDescent="0.15"/>
    <row r="28" spans="1:6" ht="21.75" customHeight="1" x14ac:dyDescent="0.15"/>
    <row r="29" spans="1:6" ht="21.75" customHeight="1" x14ac:dyDescent="0.15"/>
    <row r="30" spans="1:6" ht="21.75" customHeight="1" x14ac:dyDescent="0.15"/>
    <row r="31" spans="1:6" ht="21.75" customHeight="1" x14ac:dyDescent="0.15"/>
    <row r="32" spans="1:6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</sheetData>
  <sheetProtection algorithmName="SHA-512" hashValue="w+3ciPvkxvdv6rouK8ws1Ie3yT0C0rTLmSzGDUE2j24/YOSrmIkXorWWWYx4hUGtMq2KhQNxeSWBGLyoamkS4g==" saltValue="QuLBNjh8nxJSRHDz1dbO9w==" spinCount="100000" sheet="1" selectLockedCells="1"/>
  <mergeCells count="6">
    <mergeCell ref="A11:B11"/>
    <mergeCell ref="A4:F4"/>
    <mergeCell ref="A6:B6"/>
    <mergeCell ref="A10:B10"/>
    <mergeCell ref="D8:F8"/>
    <mergeCell ref="A8:B8"/>
  </mergeCells>
  <phoneticPr fontId="4"/>
  <conditionalFormatting sqref="E11">
    <cfRule type="containsText" dxfId="86" priority="6" operator="containsText" text="122">
      <formula>NOT(ISERROR(SEARCH("122",E11)))</formula>
    </cfRule>
  </conditionalFormatting>
  <conditionalFormatting sqref="D11:D17">
    <cfRule type="cellIs" dxfId="85" priority="3" operator="greaterThan">
      <formula>25294</formula>
    </cfRule>
    <cfRule type="cellIs" dxfId="84" priority="4" operator="greaterThan">
      <formula>25294</formula>
    </cfRule>
  </conditionalFormatting>
  <conditionalFormatting sqref="E12:E17">
    <cfRule type="cellIs" dxfId="83" priority="1" operator="lessThan">
      <formula>55</formula>
    </cfRule>
    <cfRule type="cellIs" dxfId="82" priority="2" operator="lessThan">
      <formula>55</formula>
    </cfRule>
  </conditionalFormatting>
  <dataValidations count="1">
    <dataValidation type="date" operator="lessThanOrEqual" allowBlank="1" showInputMessage="1" showErrorMessage="1" errorTitle="申込みできません" sqref="D11:D17" xr:uid="{00000000-0002-0000-1F00-000001000000}">
      <formula1>G12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40EE1E-AA41-2D4F-9A84-9CF6FBA6E5E5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>
    <pageSetUpPr fitToPage="1"/>
  </sheetPr>
  <dimension ref="A1:P57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2" width="7.75" style="32" customWidth="1"/>
    <col min="3" max="3" width="17.625" style="32" customWidth="1"/>
    <col min="4" max="4" width="13.125" style="89" customWidth="1"/>
    <col min="5" max="5" width="7.625" style="32" customWidth="1"/>
    <col min="6" max="6" width="29.25" style="32" customWidth="1"/>
    <col min="7" max="7" width="6.25" style="32" customWidth="1"/>
    <col min="8" max="8" width="12.625" style="32" customWidth="1"/>
    <col min="9" max="9" width="15.625" style="32" customWidth="1"/>
    <col min="10" max="10" width="3.625" style="32" customWidth="1"/>
    <col min="11" max="11" width="3.625" style="32" hidden="1" customWidth="1"/>
    <col min="12" max="15" width="3.625" style="32" customWidth="1"/>
    <col min="16" max="16" width="3.625" style="32" hidden="1" customWidth="1"/>
    <col min="17" max="108" width="3.625" style="32" customWidth="1"/>
    <col min="109" max="16384" width="9" style="32"/>
  </cols>
  <sheetData>
    <row r="1" spans="1:16" x14ac:dyDescent="0.15">
      <c r="H1" s="86" t="s">
        <v>164</v>
      </c>
    </row>
    <row r="2" spans="1:16" s="36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F2" s="557"/>
      <c r="G2" s="557"/>
      <c r="H2" s="557"/>
    </row>
    <row r="4" spans="1:16" ht="24" x14ac:dyDescent="0.15">
      <c r="A4" s="527" t="s">
        <v>631</v>
      </c>
      <c r="B4" s="527"/>
      <c r="C4" s="527"/>
      <c r="D4" s="527"/>
      <c r="E4" s="527"/>
      <c r="F4" s="527"/>
      <c r="G4" s="527"/>
      <c r="H4" s="527"/>
    </row>
    <row r="5" spans="1:16" ht="21.75" customHeight="1" x14ac:dyDescent="0.15"/>
    <row r="6" spans="1:16" ht="21.75" customHeight="1" x14ac:dyDescent="0.15">
      <c r="A6" s="546" t="s">
        <v>113</v>
      </c>
      <c r="B6" s="546"/>
      <c r="C6" s="87">
        <f>'0.役員名簿'!$B$7</f>
        <v>0</v>
      </c>
      <c r="D6" s="89" t="s">
        <v>17</v>
      </c>
    </row>
    <row r="7" spans="1:16" ht="21.75" customHeight="1" x14ac:dyDescent="0.15"/>
    <row r="8" spans="1:16" ht="30.75" customHeight="1" x14ac:dyDescent="0.15">
      <c r="A8" s="525" t="s">
        <v>608</v>
      </c>
      <c r="B8" s="525"/>
      <c r="C8" s="232"/>
      <c r="D8" s="211"/>
    </row>
    <row r="9" spans="1:16" ht="9" customHeight="1" x14ac:dyDescent="0.15"/>
    <row r="10" spans="1:16" ht="30" customHeight="1" x14ac:dyDescent="0.15">
      <c r="A10" s="558"/>
      <c r="B10" s="559"/>
      <c r="C10" s="90" t="s">
        <v>7</v>
      </c>
      <c r="D10" s="99" t="s">
        <v>3</v>
      </c>
      <c r="E10" s="90" t="s">
        <v>12</v>
      </c>
      <c r="F10" s="90" t="s">
        <v>8</v>
      </c>
      <c r="G10" s="159" t="s">
        <v>345</v>
      </c>
      <c r="H10" s="228" t="s">
        <v>156</v>
      </c>
    </row>
    <row r="11" spans="1:16" ht="45" customHeight="1" x14ac:dyDescent="0.15">
      <c r="A11" s="544" t="s">
        <v>157</v>
      </c>
      <c r="B11" s="545"/>
      <c r="C11" s="47"/>
      <c r="D11" s="69"/>
      <c r="E11" s="101" t="str">
        <f>IF(D11="","",DATEDIF(D11,Facesheet!$B$3,"Y"))</f>
        <v/>
      </c>
      <c r="F11" s="45"/>
      <c r="G11" s="47"/>
      <c r="H11" s="54"/>
      <c r="I11" s="100"/>
      <c r="K11" s="32" t="s">
        <v>562</v>
      </c>
      <c r="P11" s="32" t="s">
        <v>534</v>
      </c>
    </row>
    <row r="12" spans="1:16" ht="45" customHeight="1" x14ac:dyDescent="0.15">
      <c r="A12" s="229" t="s">
        <v>158</v>
      </c>
      <c r="B12" s="275"/>
      <c r="C12" s="47"/>
      <c r="D12" s="69"/>
      <c r="E12" s="101" t="str">
        <f>IF(D12="","",DATEDIF(D12,Facesheet!$B$3,"Y"))</f>
        <v/>
      </c>
      <c r="F12" s="45"/>
      <c r="G12" s="47"/>
      <c r="H12" s="54"/>
      <c r="K12" s="32" t="s">
        <v>558</v>
      </c>
    </row>
    <row r="13" spans="1:16" ht="45" customHeight="1" x14ac:dyDescent="0.15">
      <c r="A13" s="82" t="s">
        <v>159</v>
      </c>
      <c r="B13" s="275"/>
      <c r="C13" s="47"/>
      <c r="D13" s="69"/>
      <c r="E13" s="101" t="str">
        <f>IF(D13="","",DATEDIF(D13,Facesheet!$B$3,"Y"))</f>
        <v/>
      </c>
      <c r="F13" s="45"/>
      <c r="G13" s="47"/>
      <c r="H13" s="54"/>
      <c r="K13" s="32" t="s">
        <v>559</v>
      </c>
    </row>
    <row r="14" spans="1:16" ht="45" customHeight="1" x14ac:dyDescent="0.15">
      <c r="A14" s="229" t="s">
        <v>160</v>
      </c>
      <c r="B14" s="275"/>
      <c r="C14" s="47"/>
      <c r="D14" s="69"/>
      <c r="E14" s="101" t="str">
        <f>IF(D14="","",DATEDIF(D14,Facesheet!$B$3,"Y"))</f>
        <v/>
      </c>
      <c r="F14" s="45"/>
      <c r="G14" s="47"/>
      <c r="H14" s="54"/>
      <c r="K14" s="32" t="s">
        <v>560</v>
      </c>
    </row>
    <row r="15" spans="1:16" ht="45" customHeight="1" x14ac:dyDescent="0.15">
      <c r="A15" s="82" t="s">
        <v>161</v>
      </c>
      <c r="B15" s="275"/>
      <c r="C15" s="47"/>
      <c r="D15" s="69"/>
      <c r="E15" s="101" t="str">
        <f>IF(D15="","",DATEDIF(D15,Facesheet!$B$3,"Y"))</f>
        <v/>
      </c>
      <c r="F15" s="45"/>
      <c r="G15" s="47"/>
      <c r="H15" s="54"/>
      <c r="K15" s="32" t="s">
        <v>561</v>
      </c>
    </row>
    <row r="16" spans="1:16" ht="45" customHeight="1" x14ac:dyDescent="0.15">
      <c r="A16" s="230" t="s">
        <v>162</v>
      </c>
      <c r="B16" s="44"/>
      <c r="C16" s="47"/>
      <c r="D16" s="69"/>
      <c r="E16" s="101" t="str">
        <f>IF(D16="","",DATEDIF(D16,Facesheet!$B$3,"Y"))</f>
        <v/>
      </c>
      <c r="F16" s="45"/>
      <c r="G16" s="47"/>
      <c r="H16" s="54"/>
    </row>
    <row r="17" spans="1:8" ht="21.75" customHeight="1" x14ac:dyDescent="0.15">
      <c r="C17" s="105"/>
      <c r="D17" s="231"/>
      <c r="E17" s="105"/>
      <c r="F17" s="105"/>
      <c r="G17" s="105"/>
      <c r="H17" s="105"/>
    </row>
    <row r="18" spans="1:8" ht="21.75" customHeight="1" x14ac:dyDescent="0.15">
      <c r="A18" s="522" t="s">
        <v>6</v>
      </c>
      <c r="B18" s="522"/>
      <c r="C18" s="522"/>
      <c r="D18" s="522"/>
      <c r="E18" s="522"/>
      <c r="F18" s="522"/>
      <c r="G18" s="522"/>
      <c r="H18" s="522"/>
    </row>
    <row r="19" spans="1:8" ht="21.75" customHeight="1" x14ac:dyDescent="0.15">
      <c r="A19" s="522" t="s">
        <v>639</v>
      </c>
      <c r="B19" s="522"/>
      <c r="C19" s="522"/>
      <c r="D19" s="522"/>
      <c r="E19" s="522"/>
      <c r="F19" s="522"/>
      <c r="G19" s="522"/>
      <c r="H19" s="522"/>
    </row>
    <row r="20" spans="1:8" ht="21.75" customHeight="1" x14ac:dyDescent="0.15">
      <c r="A20" s="32" t="s">
        <v>611</v>
      </c>
    </row>
    <row r="21" spans="1:8" ht="21.75" customHeight="1" x14ac:dyDescent="0.15">
      <c r="A21" s="36" t="s">
        <v>163</v>
      </c>
      <c r="B21" s="36"/>
      <c r="C21" s="36"/>
      <c r="D21" s="97"/>
      <c r="E21" s="36" t="s">
        <v>510</v>
      </c>
    </row>
    <row r="22" spans="1:8" s="36" customFormat="1" ht="21.75" customHeight="1" x14ac:dyDescent="0.15">
      <c r="A22" s="36" t="s">
        <v>563</v>
      </c>
      <c r="D22" s="97"/>
    </row>
    <row r="23" spans="1:8" ht="21.75" customHeight="1" x14ac:dyDescent="0.15">
      <c r="D23" s="108" t="s">
        <v>18</v>
      </c>
      <c r="E23" s="102">
        <f>COUNTA(C11:C16)</f>
        <v>0</v>
      </c>
    </row>
    <row r="24" spans="1:8" ht="21.75" customHeight="1" x14ac:dyDescent="0.15"/>
    <row r="25" spans="1:8" ht="21.75" customHeight="1" x14ac:dyDescent="0.15"/>
    <row r="26" spans="1:8" ht="21.75" customHeight="1" x14ac:dyDescent="0.15"/>
    <row r="27" spans="1:8" ht="21.75" customHeight="1" x14ac:dyDescent="0.15"/>
    <row r="28" spans="1:8" ht="21.75" customHeight="1" x14ac:dyDescent="0.15"/>
    <row r="29" spans="1:8" ht="21.75" customHeight="1" x14ac:dyDescent="0.15"/>
    <row r="30" spans="1:8" ht="21.75" customHeight="1" x14ac:dyDescent="0.15"/>
    <row r="31" spans="1:8" ht="21.75" customHeight="1" x14ac:dyDescent="0.15"/>
    <row r="32" spans="1:8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</sheetData>
  <sheetProtection algorithmName="SHA-512" hashValue="NslbNXpSN2ZbXnGWcMW3OA1bnL/IdwibPhs62QOIBUB6NQ4JvSDZ3ZBKOGdtqem0Lko5rqDTDje0ydqGdb/w0g==" saltValue="34TgOI2TUmVJkeufZ7eh8Q==" spinCount="100000" sheet="1" selectLockedCells="1"/>
  <mergeCells count="8">
    <mergeCell ref="A19:H19"/>
    <mergeCell ref="A18:H18"/>
    <mergeCell ref="F2:H2"/>
    <mergeCell ref="A11:B11"/>
    <mergeCell ref="A4:H4"/>
    <mergeCell ref="A6:B6"/>
    <mergeCell ref="A10:B10"/>
    <mergeCell ref="A8:B8"/>
  </mergeCells>
  <phoneticPr fontId="4"/>
  <dataValidations count="2">
    <dataValidation type="list" allowBlank="1" showInputMessage="1" showErrorMessage="1" sqref="G11:G16" xr:uid="{6722508D-0BD9-4B6B-9DDF-7793D241B972}">
      <formula1>$P$11:$P$12</formula1>
    </dataValidation>
    <dataValidation type="list" allowBlank="1" showInputMessage="1" showErrorMessage="1" sqref="B12:B16" xr:uid="{F3BFD699-7C40-47A2-B014-FF2C2541E145}">
      <formula1>$K$11:$K$15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49EE4C-62BE-EA48-9DA4-0D5AD1D3188B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>
    <pageSetUpPr fitToPage="1"/>
  </sheetPr>
  <dimension ref="A1:P577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5.25" style="36" customWidth="1"/>
    <col min="2" max="2" width="17.375" style="36" hidden="1" customWidth="1"/>
    <col min="3" max="3" width="17.125" style="36" customWidth="1"/>
    <col min="4" max="4" width="16.125" style="97" bestFit="1" customWidth="1"/>
    <col min="5" max="5" width="6.625" style="36" customWidth="1"/>
    <col min="6" max="6" width="26.375" style="36" customWidth="1"/>
    <col min="7" max="7" width="6.25" style="36" customWidth="1"/>
    <col min="8" max="8" width="13.625" style="36" customWidth="1"/>
    <col min="9" max="9" width="6.125" style="36" customWidth="1"/>
    <col min="10" max="10" width="15.625" style="36" customWidth="1"/>
    <col min="11" max="11" width="3.625" style="36" customWidth="1"/>
    <col min="12" max="12" width="3.625" style="36" hidden="1" customWidth="1"/>
    <col min="13" max="15" width="3.625" style="36" customWidth="1"/>
    <col min="16" max="16" width="3.625" style="36" hidden="1" customWidth="1"/>
    <col min="17" max="109" width="3.625" style="36" customWidth="1"/>
    <col min="110" max="16384" width="9" style="36"/>
  </cols>
  <sheetData>
    <row r="1" spans="1:16" x14ac:dyDescent="0.15">
      <c r="I1" s="83" t="s">
        <v>165</v>
      </c>
    </row>
    <row r="2" spans="1:16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I2" s="119"/>
    </row>
    <row r="4" spans="1:16" ht="24" x14ac:dyDescent="0.15">
      <c r="A4" s="560" t="s">
        <v>631</v>
      </c>
      <c r="B4" s="560"/>
      <c r="C4" s="560"/>
      <c r="D4" s="560"/>
      <c r="E4" s="560"/>
      <c r="F4" s="560"/>
      <c r="G4" s="560"/>
      <c r="H4" s="560"/>
      <c r="I4" s="560"/>
    </row>
    <row r="5" spans="1:16" ht="21.75" customHeight="1" x14ac:dyDescent="0.15"/>
    <row r="6" spans="1:16" ht="21.75" customHeight="1" x14ac:dyDescent="0.15">
      <c r="A6" s="83" t="s">
        <v>113</v>
      </c>
      <c r="B6" s="83"/>
      <c r="C6" s="87">
        <f>'0.役員名簿'!$B$7</f>
        <v>0</v>
      </c>
      <c r="D6" s="97" t="s">
        <v>154</v>
      </c>
    </row>
    <row r="7" spans="1:16" ht="21.75" customHeight="1" x14ac:dyDescent="0.15"/>
    <row r="8" spans="1:16" ht="33.75" customHeight="1" x14ac:dyDescent="0.15">
      <c r="A8" s="110" t="s">
        <v>609</v>
      </c>
      <c r="C8" s="194"/>
      <c r="D8" s="95">
        <f>G25</f>
        <v>30774</v>
      </c>
      <c r="E8" s="32" t="s">
        <v>525</v>
      </c>
    </row>
    <row r="9" spans="1:16" ht="9" customHeight="1" x14ac:dyDescent="0.15">
      <c r="C9" s="111"/>
    </row>
    <row r="10" spans="1:16" ht="30" customHeight="1" x14ac:dyDescent="0.15">
      <c r="A10" s="112"/>
      <c r="B10" s="114"/>
      <c r="C10" s="114" t="s">
        <v>7</v>
      </c>
      <c r="D10" s="118" t="s">
        <v>3</v>
      </c>
      <c r="E10" s="114" t="s">
        <v>12</v>
      </c>
      <c r="F10" s="112" t="s">
        <v>8</v>
      </c>
      <c r="G10" s="269" t="s">
        <v>345</v>
      </c>
      <c r="H10" s="233" t="s">
        <v>156</v>
      </c>
      <c r="I10" s="233" t="s">
        <v>9</v>
      </c>
    </row>
    <row r="11" spans="1:16" ht="41.1" customHeight="1" x14ac:dyDescent="0.15">
      <c r="A11" s="84" t="s">
        <v>4</v>
      </c>
      <c r="B11" s="234"/>
      <c r="C11" s="52"/>
      <c r="D11" s="68"/>
      <c r="E11" s="115" t="str">
        <f>IF(D11="","",DATEDIF(D11,Facesheet!$B$3,"Y"))</f>
        <v/>
      </c>
      <c r="F11" s="55"/>
      <c r="G11" s="52"/>
      <c r="H11" s="54"/>
      <c r="I11" s="50"/>
      <c r="J11" s="100"/>
      <c r="K11" s="32"/>
      <c r="L11" s="36" t="s">
        <v>371</v>
      </c>
      <c r="P11" s="36" t="s">
        <v>534</v>
      </c>
    </row>
    <row r="12" spans="1:16" ht="41.1" customHeight="1" x14ac:dyDescent="0.15">
      <c r="A12" s="235" t="s">
        <v>372</v>
      </c>
      <c r="B12" s="236"/>
      <c r="C12" s="52"/>
      <c r="D12" s="68"/>
      <c r="E12" s="106" t="str">
        <f>IF(D12="","",DATEDIF(D12,Facesheet!$B$3,"Y"))</f>
        <v/>
      </c>
      <c r="F12" s="55"/>
      <c r="G12" s="52"/>
      <c r="H12" s="54"/>
      <c r="I12" s="50"/>
      <c r="J12" s="104"/>
    </row>
    <row r="13" spans="1:16" ht="41.1" customHeight="1" x14ac:dyDescent="0.15">
      <c r="A13" s="235" t="s">
        <v>373</v>
      </c>
      <c r="B13" s="236"/>
      <c r="C13" s="52"/>
      <c r="D13" s="68"/>
      <c r="E13" s="106" t="str">
        <f>IF(D13="","",DATEDIF(D13,Facesheet!$B$3,"Y"))</f>
        <v/>
      </c>
      <c r="F13" s="55"/>
      <c r="G13" s="52"/>
      <c r="H13" s="54"/>
      <c r="I13" s="50"/>
    </row>
    <row r="14" spans="1:16" ht="41.1" customHeight="1" x14ac:dyDescent="0.15">
      <c r="A14" s="235" t="s">
        <v>374</v>
      </c>
      <c r="B14" s="236"/>
      <c r="C14" s="52"/>
      <c r="D14" s="68"/>
      <c r="E14" s="106" t="str">
        <f>IF(D14="","",DATEDIF(D14,Facesheet!$B$3,"Y"))</f>
        <v/>
      </c>
      <c r="F14" s="55"/>
      <c r="G14" s="52"/>
      <c r="H14" s="54"/>
      <c r="I14" s="50"/>
    </row>
    <row r="15" spans="1:16" ht="41.1" customHeight="1" x14ac:dyDescent="0.15">
      <c r="A15" s="235" t="s">
        <v>375</v>
      </c>
      <c r="B15" s="236"/>
      <c r="C15" s="52"/>
      <c r="D15" s="68"/>
      <c r="E15" s="106" t="str">
        <f>IF(D15="","",DATEDIF(D15,Facesheet!$B$3,"Y"))</f>
        <v/>
      </c>
      <c r="F15" s="55"/>
      <c r="G15" s="52"/>
      <c r="H15" s="54"/>
      <c r="I15" s="50"/>
    </row>
    <row r="16" spans="1:16" ht="41.1" customHeight="1" x14ac:dyDescent="0.15">
      <c r="A16" s="235" t="s">
        <v>376</v>
      </c>
      <c r="B16" s="236"/>
      <c r="C16" s="52"/>
      <c r="D16" s="68"/>
      <c r="E16" s="106" t="str">
        <f>IF(D16="","",DATEDIF(D16,Facesheet!$B$3,"Y"))</f>
        <v/>
      </c>
      <c r="F16" s="55"/>
      <c r="G16" s="52"/>
      <c r="H16" s="54"/>
      <c r="I16" s="50"/>
    </row>
    <row r="17" spans="1:9" ht="21.75" customHeight="1" x14ac:dyDescent="0.15">
      <c r="D17" s="237"/>
      <c r="E17" s="238"/>
      <c r="F17" s="238"/>
      <c r="G17" s="238"/>
      <c r="H17" s="238"/>
      <c r="I17" s="238"/>
    </row>
    <row r="18" spans="1:9" ht="21.75" customHeight="1" x14ac:dyDescent="0.15">
      <c r="A18" s="36" t="s">
        <v>6</v>
      </c>
    </row>
    <row r="19" spans="1:9" ht="21.75" customHeight="1" x14ac:dyDescent="0.15">
      <c r="A19" s="36" t="s">
        <v>499</v>
      </c>
    </row>
    <row r="20" spans="1:9" ht="21.75" customHeight="1" x14ac:dyDescent="0.15">
      <c r="A20" s="531" t="s">
        <v>640</v>
      </c>
      <c r="B20" s="531"/>
      <c r="C20" s="531"/>
      <c r="D20" s="531"/>
      <c r="E20" s="531"/>
      <c r="F20" s="531"/>
      <c r="G20" s="531"/>
      <c r="H20" s="531"/>
    </row>
    <row r="21" spans="1:9" ht="21.75" customHeight="1" x14ac:dyDescent="0.15">
      <c r="A21" s="36" t="s">
        <v>611</v>
      </c>
    </row>
    <row r="22" spans="1:9" ht="21.75" customHeight="1" x14ac:dyDescent="0.15">
      <c r="A22" s="36" t="s">
        <v>163</v>
      </c>
      <c r="E22" s="36" t="s">
        <v>510</v>
      </c>
    </row>
    <row r="23" spans="1:9" ht="21.75" customHeight="1" x14ac:dyDescent="0.15">
      <c r="A23" s="36" t="s">
        <v>563</v>
      </c>
    </row>
    <row r="24" spans="1:9" ht="21.75" customHeight="1" x14ac:dyDescent="0.15">
      <c r="D24" s="239" t="s">
        <v>18</v>
      </c>
      <c r="E24" s="116">
        <f>COUNTA(C11:C16)</f>
        <v>0</v>
      </c>
    </row>
    <row r="25" spans="1:9" ht="21.75" customHeight="1" x14ac:dyDescent="0.15">
      <c r="G25" s="104">
        <v>30774</v>
      </c>
    </row>
    <row r="26" spans="1:9" ht="21.75" customHeight="1" x14ac:dyDescent="0.15"/>
    <row r="27" spans="1:9" ht="21.75" customHeight="1" x14ac:dyDescent="0.15"/>
    <row r="28" spans="1:9" ht="21.75" customHeight="1" x14ac:dyDescent="0.15"/>
    <row r="29" spans="1:9" ht="21.75" customHeight="1" x14ac:dyDescent="0.15"/>
    <row r="30" spans="1:9" ht="21.75" customHeight="1" x14ac:dyDescent="0.15"/>
    <row r="31" spans="1:9" ht="21.75" customHeight="1" x14ac:dyDescent="0.15"/>
    <row r="32" spans="1: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  <row r="577" ht="21.75" customHeight="1" x14ac:dyDescent="0.15"/>
  </sheetData>
  <sheetProtection algorithmName="SHA-512" hashValue="s+EPHb8Z5DoMMq/I+whqzOfsv0amWInZeCn40FGo7l8+nW/0L7EfBjKOT2dOD5b9l5XpulBrSTlkwuZP85knPQ==" saltValue="pxTT85rgvSe1JTljeAJ6Ew==" spinCount="100000" sheet="1" selectLockedCells="1"/>
  <mergeCells count="2">
    <mergeCell ref="A4:I4"/>
    <mergeCell ref="A20:H20"/>
  </mergeCells>
  <phoneticPr fontId="4"/>
  <conditionalFormatting sqref="E11">
    <cfRule type="containsText" dxfId="81" priority="8" operator="containsText" text="122">
      <formula>NOT(ISERROR(SEARCH("122",E11)))</formula>
    </cfRule>
  </conditionalFormatting>
  <conditionalFormatting sqref="D12:D16">
    <cfRule type="cellIs" dxfId="80" priority="3" operator="lessThan">
      <formula>30774</formula>
    </cfRule>
    <cfRule type="cellIs" dxfId="79" priority="4" operator="lessThan">
      <formula>30774</formula>
    </cfRule>
  </conditionalFormatting>
  <conditionalFormatting sqref="E12:E16">
    <cfRule type="cellIs" dxfId="78" priority="1" operator="greaterThan">
      <formula>39</formula>
    </cfRule>
    <cfRule type="cellIs" dxfId="77" priority="2" operator="greaterThan">
      <formula>39</formula>
    </cfRule>
  </conditionalFormatting>
  <dataValidations count="2">
    <dataValidation type="list" allowBlank="1" showInputMessage="1" showErrorMessage="1" sqref="I11:I16" xr:uid="{CF1FDD27-96A7-FD4A-9EE8-7A3BEBC94977}">
      <formula1>$L$11:$L$12</formula1>
    </dataValidation>
    <dataValidation type="list" allowBlank="1" showInputMessage="1" showErrorMessage="1" sqref="G11:G16" xr:uid="{5BD9436D-49D3-498C-86E6-4BEDAE46D7EE}">
      <formula1>$P$11:$P$12</formula1>
    </dataValidation>
  </dataValidations>
  <pageMargins left="0.43307086614173229" right="0.23622047244094491" top="0.74803149606299213" bottom="0.74803149606299213" header="0.31496062992125984" footer="0.31496062992125984"/>
  <pageSetup paperSize="9"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9C3E7F-6E4C-0146-81A6-A212C7792E47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7">
    <pageSetUpPr fitToPage="1"/>
  </sheetPr>
  <dimension ref="A1:G57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8" style="32" customWidth="1"/>
    <col min="2" max="2" width="12.125" style="32" customWidth="1"/>
    <col min="3" max="3" width="18.625" style="32" customWidth="1"/>
    <col min="4" max="4" width="15.75" style="89" customWidth="1"/>
    <col min="5" max="5" width="7.25" style="32" customWidth="1"/>
    <col min="6" max="6" width="37.75" style="32" customWidth="1"/>
    <col min="7" max="7" width="15.625" style="32" customWidth="1"/>
    <col min="8" max="106" width="3.625" style="32" customWidth="1"/>
    <col min="107" max="16384" width="9" style="32"/>
  </cols>
  <sheetData>
    <row r="1" spans="1:7" x14ac:dyDescent="0.15">
      <c r="F1" s="86" t="s">
        <v>172</v>
      </c>
    </row>
    <row r="2" spans="1:7" s="36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F2" s="83"/>
    </row>
    <row r="4" spans="1:7" ht="24" x14ac:dyDescent="0.15">
      <c r="A4" s="527" t="s">
        <v>630</v>
      </c>
      <c r="B4" s="527"/>
      <c r="C4" s="527"/>
      <c r="D4" s="527"/>
      <c r="E4" s="527"/>
      <c r="F4" s="527"/>
    </row>
    <row r="5" spans="1:7" ht="21.75" customHeight="1" x14ac:dyDescent="0.15"/>
    <row r="6" spans="1:7" ht="21.75" customHeight="1" x14ac:dyDescent="0.15">
      <c r="A6" s="546" t="s">
        <v>113</v>
      </c>
      <c r="B6" s="546"/>
      <c r="C6" s="87">
        <f>'0.役員名簿'!$B$7</f>
        <v>0</v>
      </c>
      <c r="D6" s="89" t="s">
        <v>17</v>
      </c>
    </row>
    <row r="7" spans="1:7" ht="21.75" customHeight="1" x14ac:dyDescent="0.15"/>
    <row r="8" spans="1:7" ht="29.25" customHeight="1" x14ac:dyDescent="0.15">
      <c r="A8" s="525" t="s">
        <v>599</v>
      </c>
      <c r="B8" s="525"/>
      <c r="C8" s="41"/>
      <c r="D8" s="211"/>
    </row>
    <row r="9" spans="1:7" ht="9" customHeight="1" x14ac:dyDescent="0.15">
      <c r="C9" s="212"/>
    </row>
    <row r="10" spans="1:7" ht="30" customHeight="1" x14ac:dyDescent="0.15">
      <c r="A10" s="477"/>
      <c r="B10" s="477"/>
      <c r="C10" s="90" t="s">
        <v>7</v>
      </c>
      <c r="D10" s="99" t="s">
        <v>3</v>
      </c>
      <c r="E10" s="90" t="s">
        <v>12</v>
      </c>
      <c r="F10" s="90" t="s">
        <v>124</v>
      </c>
    </row>
    <row r="11" spans="1:7" ht="45" customHeight="1" x14ac:dyDescent="0.15">
      <c r="A11" s="541" t="s">
        <v>157</v>
      </c>
      <c r="B11" s="541"/>
      <c r="C11" s="47"/>
      <c r="D11" s="69"/>
      <c r="E11" s="101" t="str">
        <f>IF(D11="","",DATEDIF(D11,Facesheet!$B$4,"Y"))</f>
        <v/>
      </c>
      <c r="F11" s="45"/>
      <c r="G11" s="100"/>
    </row>
    <row r="12" spans="1:7" ht="45" customHeight="1" x14ac:dyDescent="0.15">
      <c r="A12" s="91" t="s">
        <v>158</v>
      </c>
      <c r="B12" s="91" t="s">
        <v>166</v>
      </c>
      <c r="C12" s="47"/>
      <c r="D12" s="69"/>
      <c r="E12" s="101" t="str">
        <f>IF(D12="","",DATEDIF(D12,Facesheet!$B$4,"Y"))</f>
        <v/>
      </c>
      <c r="F12" s="45"/>
    </row>
    <row r="13" spans="1:7" ht="45" customHeight="1" x14ac:dyDescent="0.15">
      <c r="A13" s="91" t="s">
        <v>167</v>
      </c>
      <c r="B13" s="240" t="s">
        <v>168</v>
      </c>
      <c r="C13" s="47"/>
      <c r="D13" s="69"/>
      <c r="E13" s="101" t="str">
        <f>IF(D13="","",DATEDIF(D13,Facesheet!$B$4,"Y"))</f>
        <v/>
      </c>
      <c r="F13" s="45"/>
    </row>
    <row r="14" spans="1:7" ht="45" customHeight="1" x14ac:dyDescent="0.15">
      <c r="A14" s="91" t="s">
        <v>160</v>
      </c>
      <c r="B14" s="240" t="s">
        <v>169</v>
      </c>
      <c r="C14" s="47"/>
      <c r="D14" s="69"/>
      <c r="E14" s="101" t="str">
        <f>IF(D14="","",DATEDIF(D14,Facesheet!$B$4,"Y"))</f>
        <v/>
      </c>
      <c r="F14" s="45"/>
    </row>
    <row r="15" spans="1:7" ht="45" customHeight="1" x14ac:dyDescent="0.15">
      <c r="A15" s="91" t="s">
        <v>161</v>
      </c>
      <c r="B15" s="240" t="s">
        <v>170</v>
      </c>
      <c r="C15" s="47"/>
      <c r="D15" s="69"/>
      <c r="E15" s="101" t="str">
        <f>IF(D15="","",DATEDIF(D15,Facesheet!$B$4,"Y"))</f>
        <v/>
      </c>
      <c r="F15" s="45"/>
    </row>
    <row r="16" spans="1:7" ht="45" customHeight="1" x14ac:dyDescent="0.15">
      <c r="A16" s="91" t="s">
        <v>162</v>
      </c>
      <c r="B16" s="91" t="s">
        <v>171</v>
      </c>
      <c r="C16" s="47"/>
      <c r="D16" s="69"/>
      <c r="E16" s="101" t="str">
        <f>IF(D16="","",DATEDIF(D16,Facesheet!$B$4,"Y"))</f>
        <v/>
      </c>
      <c r="F16" s="45"/>
    </row>
    <row r="18" spans="1:6" ht="21.75" customHeight="1" x14ac:dyDescent="0.15">
      <c r="A18" s="32" t="s">
        <v>6</v>
      </c>
    </row>
    <row r="19" spans="1:6" ht="21.75" customHeight="1" x14ac:dyDescent="0.15">
      <c r="A19" s="32" t="s">
        <v>526</v>
      </c>
    </row>
    <row r="20" spans="1:6" ht="21.75" customHeight="1" x14ac:dyDescent="0.15">
      <c r="A20" s="32" t="s">
        <v>538</v>
      </c>
    </row>
    <row r="21" spans="1:6" ht="21.75" customHeight="1" x14ac:dyDescent="0.15">
      <c r="D21" s="108" t="s">
        <v>18</v>
      </c>
      <c r="E21" s="102">
        <f>COUNTA(C11:C16)</f>
        <v>0</v>
      </c>
    </row>
    <row r="22" spans="1:6" ht="21.75" customHeight="1" x14ac:dyDescent="0.15">
      <c r="F22" s="100"/>
    </row>
    <row r="23" spans="1:6" ht="21.75" customHeight="1" x14ac:dyDescent="0.15"/>
    <row r="24" spans="1:6" ht="21.75" customHeight="1" x14ac:dyDescent="0.15"/>
    <row r="25" spans="1:6" ht="21.75" customHeight="1" x14ac:dyDescent="0.15"/>
    <row r="26" spans="1:6" ht="21.75" customHeight="1" x14ac:dyDescent="0.15"/>
    <row r="27" spans="1:6" ht="21.75" customHeight="1" x14ac:dyDescent="0.15"/>
    <row r="28" spans="1:6" ht="21.75" customHeight="1" x14ac:dyDescent="0.15"/>
    <row r="29" spans="1:6" ht="21.75" customHeight="1" x14ac:dyDescent="0.15"/>
    <row r="30" spans="1:6" ht="21.75" customHeight="1" x14ac:dyDescent="0.15"/>
    <row r="31" spans="1:6" ht="21.75" customHeight="1" x14ac:dyDescent="0.15"/>
    <row r="32" spans="1:6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</sheetData>
  <sheetProtection algorithmName="SHA-512" hashValue="/n2iAXnmqbAi+kALU+U1uUVRpEVHzj4IS+9XCZlwi+ECFp71D8CLlr9zowubBW7a6IVnmiNYDiccBrdcLpU56Q==" saltValue="bpiTTqJrYiW9TM4W5+xZQw==" spinCount="100000" sheet="1" selectLockedCells="1"/>
  <mergeCells count="5">
    <mergeCell ref="A11:B11"/>
    <mergeCell ref="A4:F4"/>
    <mergeCell ref="A6:B6"/>
    <mergeCell ref="A10:B10"/>
    <mergeCell ref="A8:B8"/>
  </mergeCells>
  <phoneticPr fontId="4"/>
  <conditionalFormatting sqref="E11:E16">
    <cfRule type="containsText" dxfId="76" priority="18" operator="containsText" text="122">
      <formula>NOT(ISERROR(SEARCH("122",E11)))</formula>
    </cfRule>
  </conditionalFormatting>
  <conditionalFormatting sqref="G11">
    <cfRule type="cellIs" dxfId="75" priority="17" operator="between">
      <formula>43586</formula>
      <formula>43830</formula>
    </cfRule>
  </conditionalFormatting>
  <conditionalFormatting sqref="D13">
    <cfRule type="cellIs" dxfId="74" priority="15" operator="greaterThan">
      <formula>36006</formula>
    </cfRule>
    <cfRule type="cellIs" dxfId="73" priority="16" operator="greaterThan">
      <formula>36006</formula>
    </cfRule>
  </conditionalFormatting>
  <conditionalFormatting sqref="E13">
    <cfRule type="cellIs" dxfId="72" priority="13" operator="lessThan">
      <formula>26</formula>
    </cfRule>
    <cfRule type="cellIs" dxfId="71" priority="14" operator="lessThan">
      <formula>26</formula>
    </cfRule>
  </conditionalFormatting>
  <conditionalFormatting sqref="D14">
    <cfRule type="cellIs" dxfId="70" priority="11" operator="greaterThan">
      <formula>32354</formula>
    </cfRule>
    <cfRule type="cellIs" dxfId="69" priority="12" operator="greaterThan">
      <formula>32354</formula>
    </cfRule>
  </conditionalFormatting>
  <conditionalFormatting sqref="E14">
    <cfRule type="cellIs" dxfId="68" priority="9" operator="lessThan">
      <formula>36</formula>
    </cfRule>
    <cfRule type="cellIs" dxfId="67" priority="10" operator="lessThan">
      <formula>36</formula>
    </cfRule>
  </conditionalFormatting>
  <conditionalFormatting sqref="D15">
    <cfRule type="cellIs" dxfId="66" priority="7" operator="greaterThan">
      <formula>28701</formula>
    </cfRule>
    <cfRule type="cellIs" dxfId="65" priority="8" operator="greaterThan">
      <formula>28701</formula>
    </cfRule>
  </conditionalFormatting>
  <conditionalFormatting sqref="E15">
    <cfRule type="cellIs" dxfId="64" priority="5" operator="lessThan">
      <formula>46</formula>
    </cfRule>
    <cfRule type="cellIs" dxfId="63" priority="6" operator="lessThan">
      <formula>46</formula>
    </cfRule>
  </conditionalFormatting>
  <conditionalFormatting sqref="D16">
    <cfRule type="cellIs" dxfId="62" priority="3" operator="greaterThan">
      <formula>25414</formula>
    </cfRule>
    <cfRule type="cellIs" dxfId="61" priority="4" operator="greaterThan">
      <formula>25414</formula>
    </cfRule>
  </conditionalFormatting>
  <conditionalFormatting sqref="E16">
    <cfRule type="cellIs" dxfId="60" priority="1" operator="lessThan">
      <formula>55</formula>
    </cfRule>
    <cfRule type="cellIs" dxfId="59" priority="2" operator="lessThan">
      <formula>55</formula>
    </cfRule>
  </conditionalFormatting>
  <pageMargins left="0.43307086614173229" right="0.23622047244094491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C92B2-F101-6240-8AEA-C43A6393B111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8">
    <pageSetUpPr fitToPage="1"/>
  </sheetPr>
  <dimension ref="A1:G574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7.5" style="32" customWidth="1"/>
    <col min="2" max="2" width="0.625" style="32" hidden="1" customWidth="1"/>
    <col min="3" max="3" width="19.875" style="32" customWidth="1"/>
    <col min="4" max="4" width="15.125" style="89" customWidth="1"/>
    <col min="5" max="5" width="8.875" style="32" customWidth="1"/>
    <col min="6" max="6" width="37.625" style="32" customWidth="1"/>
    <col min="7" max="7" width="15.625" style="32" customWidth="1"/>
    <col min="8" max="106" width="3.625" style="32" customWidth="1"/>
    <col min="107" max="16384" width="9" style="32"/>
  </cols>
  <sheetData>
    <row r="1" spans="1:7" x14ac:dyDescent="0.15">
      <c r="F1" s="86" t="s">
        <v>176</v>
      </c>
    </row>
    <row r="2" spans="1:7" s="36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97"/>
      <c r="F2" s="83"/>
    </row>
    <row r="4" spans="1:7" ht="24" x14ac:dyDescent="0.15">
      <c r="A4" s="527" t="s">
        <v>630</v>
      </c>
      <c r="B4" s="527"/>
      <c r="C4" s="527"/>
      <c r="D4" s="527"/>
      <c r="E4" s="527"/>
      <c r="F4" s="527"/>
    </row>
    <row r="5" spans="1:7" ht="21.75" customHeight="1" x14ac:dyDescent="0.15"/>
    <row r="6" spans="1:7" ht="21.75" customHeight="1" x14ac:dyDescent="0.15">
      <c r="A6" s="86" t="s">
        <v>113</v>
      </c>
      <c r="B6" s="86"/>
      <c r="C6" s="87">
        <f>'0.役員名簿'!$B$7</f>
        <v>0</v>
      </c>
      <c r="D6" s="89" t="s">
        <v>17</v>
      </c>
    </row>
    <row r="7" spans="1:7" ht="21.75" customHeight="1" x14ac:dyDescent="0.15"/>
    <row r="8" spans="1:7" ht="36" customHeight="1" x14ac:dyDescent="0.15">
      <c r="A8" s="33" t="s">
        <v>600</v>
      </c>
      <c r="C8" s="193"/>
      <c r="D8" s="211"/>
    </row>
    <row r="9" spans="1:7" ht="9" customHeight="1" x14ac:dyDescent="0.15"/>
    <row r="10" spans="1:7" ht="30" customHeight="1" x14ac:dyDescent="0.15">
      <c r="A10" s="90"/>
      <c r="B10" s="96"/>
      <c r="C10" s="96" t="s">
        <v>7</v>
      </c>
      <c r="D10" s="133" t="s">
        <v>3</v>
      </c>
      <c r="E10" s="96" t="s">
        <v>12</v>
      </c>
      <c r="F10" s="90" t="s">
        <v>124</v>
      </c>
    </row>
    <row r="11" spans="1:7" ht="45" customHeight="1" x14ac:dyDescent="0.15">
      <c r="A11" s="91" t="s">
        <v>4</v>
      </c>
      <c r="B11" s="82"/>
      <c r="C11" s="48"/>
      <c r="D11" s="64"/>
      <c r="E11" s="101" t="str">
        <f>IF(D11="","",DATEDIF(D11,Facesheet!$B$4,"Y"))</f>
        <v/>
      </c>
      <c r="F11" s="56"/>
      <c r="G11" s="100"/>
    </row>
    <row r="12" spans="1:7" ht="45" customHeight="1" x14ac:dyDescent="0.15">
      <c r="A12" s="91" t="s">
        <v>173</v>
      </c>
      <c r="B12" s="82"/>
      <c r="C12" s="48"/>
      <c r="D12" s="65"/>
      <c r="E12" s="101" t="str">
        <f>IF(D12="","",DATEDIF(D12,Facesheet!$B$4,"Y"))</f>
        <v/>
      </c>
      <c r="F12" s="56"/>
    </row>
    <row r="13" spans="1:7" ht="45" customHeight="1" x14ac:dyDescent="0.15">
      <c r="A13" s="91" t="s">
        <v>174</v>
      </c>
      <c r="B13" s="82"/>
      <c r="C13" s="48"/>
      <c r="D13" s="65"/>
      <c r="E13" s="101" t="str">
        <f>IF(D13="","",DATEDIF(D13,Facesheet!$B$4,"Y"))</f>
        <v/>
      </c>
      <c r="F13" s="56"/>
    </row>
    <row r="14" spans="1:7" ht="45" customHeight="1" x14ac:dyDescent="0.15">
      <c r="A14" s="240" t="s">
        <v>175</v>
      </c>
      <c r="B14" s="241"/>
      <c r="C14" s="48"/>
      <c r="D14" s="65"/>
      <c r="E14" s="101" t="str">
        <f>IF(D14="","",DATEDIF(D14,Facesheet!$B$4,"Y"))</f>
        <v/>
      </c>
      <c r="F14" s="56"/>
    </row>
    <row r="16" spans="1:7" ht="21.75" customHeight="1" x14ac:dyDescent="0.15">
      <c r="A16" s="32" t="s">
        <v>6</v>
      </c>
    </row>
    <row r="17" spans="1:5" ht="21.75" customHeight="1" x14ac:dyDescent="0.15">
      <c r="A17" s="32" t="s">
        <v>538</v>
      </c>
    </row>
    <row r="18" spans="1:5" ht="21.75" customHeight="1" x14ac:dyDescent="0.15">
      <c r="A18" s="32" t="s">
        <v>564</v>
      </c>
    </row>
    <row r="19" spans="1:5" ht="21.75" customHeight="1" x14ac:dyDescent="0.15">
      <c r="D19" s="108" t="s">
        <v>18</v>
      </c>
      <c r="E19" s="102">
        <f>COUNTA(C11:C14)</f>
        <v>0</v>
      </c>
    </row>
    <row r="20" spans="1:5" ht="21.75" customHeight="1" x14ac:dyDescent="0.15"/>
    <row r="21" spans="1:5" ht="21.75" customHeight="1" x14ac:dyDescent="0.15"/>
    <row r="22" spans="1:5" ht="21.75" customHeight="1" x14ac:dyDescent="0.15"/>
    <row r="23" spans="1:5" ht="21.75" customHeight="1" x14ac:dyDescent="0.15"/>
    <row r="24" spans="1:5" ht="21.75" customHeight="1" x14ac:dyDescent="0.15"/>
    <row r="25" spans="1:5" ht="21.75" customHeight="1" x14ac:dyDescent="0.15"/>
    <row r="26" spans="1:5" ht="21.75" customHeight="1" x14ac:dyDescent="0.15"/>
    <row r="27" spans="1:5" ht="21.75" customHeight="1" x14ac:dyDescent="0.15"/>
    <row r="28" spans="1:5" ht="21.75" customHeight="1" x14ac:dyDescent="0.15"/>
    <row r="29" spans="1:5" ht="21.75" customHeight="1" x14ac:dyDescent="0.15"/>
    <row r="30" spans="1:5" ht="21.75" customHeight="1" x14ac:dyDescent="0.15"/>
    <row r="31" spans="1:5" ht="21.75" customHeight="1" x14ac:dyDescent="0.15"/>
    <row r="32" spans="1:5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</sheetData>
  <sheetProtection algorithmName="SHA-512" hashValue="6oCXnQ7CyXf3j2sPInbiXjMmiXAV0hrXF+FlYD8+lO+XDplQ4nFJMzEaWSqgVHNtM2FsL0hfWbAeqpA54Yiw9g==" saltValue="vC/ELfE2NyxE1O5EkfBXFQ==" spinCount="100000" sheet="1" selectLockedCells="1"/>
  <mergeCells count="1">
    <mergeCell ref="A4:F4"/>
  </mergeCells>
  <phoneticPr fontId="4"/>
  <conditionalFormatting sqref="G11">
    <cfRule type="cellIs" dxfId="58" priority="6" operator="between">
      <formula>43586</formula>
      <formula>43830</formula>
    </cfRule>
  </conditionalFormatting>
  <conditionalFormatting sqref="E11:E14">
    <cfRule type="containsText" dxfId="57" priority="5" operator="containsText" text="122">
      <formula>NOT(ISERROR(SEARCH("122",E11)))</formula>
    </cfRule>
  </conditionalFormatting>
  <conditionalFormatting sqref="D14">
    <cfRule type="cellIs" dxfId="56" priority="3" operator="greaterThan">
      <formula>30893</formula>
    </cfRule>
    <cfRule type="cellIs" dxfId="55" priority="4" operator="greaterThan">
      <formula>30893</formula>
    </cfRule>
  </conditionalFormatting>
  <conditionalFormatting sqref="E14">
    <cfRule type="cellIs" dxfId="54" priority="1" operator="lessThan">
      <formula>40</formula>
    </cfRule>
    <cfRule type="cellIs" dxfId="53" priority="2" operator="lessThan">
      <formula>40</formula>
    </cfRule>
  </conditionalFormatting>
  <pageMargins left="0.43307086614173229" right="0.23622047244094491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2300-000000000000}">
          <x14:formula1>
            <xm:f>'各番号（変更不可）'!$J$2:$J$41</xm:f>
          </x14:formula1>
          <xm:sqref>C6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9">
    <pageSetUpPr fitToPage="1"/>
  </sheetPr>
  <dimension ref="A1:K575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3.25" style="31" customWidth="1"/>
    <col min="2" max="2" width="17.375" style="31" hidden="1" customWidth="1"/>
    <col min="3" max="3" width="17.625" style="31" customWidth="1"/>
    <col min="4" max="4" width="13.75" style="85" customWidth="1"/>
    <col min="5" max="5" width="7.625" style="31" customWidth="1"/>
    <col min="6" max="6" width="7.5" style="31" customWidth="1"/>
    <col min="7" max="7" width="38.875" style="31" customWidth="1"/>
    <col min="8" max="8" width="15.625" style="31" customWidth="1"/>
    <col min="9" max="10" width="3.625" style="31" customWidth="1"/>
    <col min="11" max="11" width="3.625" style="31" hidden="1" customWidth="1"/>
    <col min="12" max="107" width="3.625" style="31" customWidth="1"/>
    <col min="108" max="16384" width="9" style="31"/>
  </cols>
  <sheetData>
    <row r="1" spans="1:11" ht="14.25" x14ac:dyDescent="0.15">
      <c r="G1" s="86" t="s">
        <v>181</v>
      </c>
    </row>
    <row r="2" spans="1:11" s="37" customFormat="1" ht="18.75" x14ac:dyDescent="0.15">
      <c r="A2" s="135" t="str">
        <f>"第"&amp;Facesheet!$B$2&amp;"回福岡県民スポーツ大会"</f>
        <v>第67回福岡県民スポーツ大会</v>
      </c>
      <c r="B2" s="135"/>
      <c r="C2" s="135"/>
      <c r="D2" s="135"/>
      <c r="G2" s="83"/>
    </row>
    <row r="4" spans="1:11" ht="24" x14ac:dyDescent="0.15">
      <c r="A4" s="527" t="s">
        <v>630</v>
      </c>
      <c r="B4" s="527"/>
      <c r="C4" s="527"/>
      <c r="D4" s="527"/>
      <c r="E4" s="527"/>
      <c r="F4" s="527"/>
      <c r="G4" s="527"/>
    </row>
    <row r="5" spans="1:11" ht="21.75" customHeight="1" x14ac:dyDescent="0.15"/>
    <row r="6" spans="1:11" s="32" customFormat="1" ht="21.75" customHeight="1" x14ac:dyDescent="0.15">
      <c r="A6" s="86" t="s">
        <v>113</v>
      </c>
      <c r="B6" s="86"/>
      <c r="C6" s="248">
        <f>'0.役員名簿'!$B$7</f>
        <v>0</v>
      </c>
      <c r="D6" s="89" t="s">
        <v>177</v>
      </c>
    </row>
    <row r="7" spans="1:11" ht="21.75" customHeight="1" x14ac:dyDescent="0.15"/>
    <row r="8" spans="1:11" s="32" customFormat="1" ht="30.75" customHeight="1" x14ac:dyDescent="0.15">
      <c r="A8" s="522" t="s">
        <v>612</v>
      </c>
      <c r="B8" s="522"/>
      <c r="C8" s="522"/>
      <c r="D8" s="245"/>
      <c r="E8" s="548">
        <f>G22</f>
        <v>32600</v>
      </c>
      <c r="F8" s="546"/>
      <c r="G8" s="32" t="s">
        <v>517</v>
      </c>
    </row>
    <row r="9" spans="1:11" s="32" customFormat="1" ht="9" customHeight="1" x14ac:dyDescent="0.15">
      <c r="D9" s="243"/>
    </row>
    <row r="10" spans="1:11" s="32" customFormat="1" ht="30" customHeight="1" x14ac:dyDescent="0.15">
      <c r="A10" s="90"/>
      <c r="B10" s="96"/>
      <c r="C10" s="90" t="s">
        <v>7</v>
      </c>
      <c r="D10" s="99" t="s">
        <v>3</v>
      </c>
      <c r="E10" s="90" t="s">
        <v>12</v>
      </c>
      <c r="F10" s="90" t="s">
        <v>9</v>
      </c>
      <c r="G10" s="90" t="s">
        <v>8</v>
      </c>
    </row>
    <row r="11" spans="1:11" s="32" customFormat="1" ht="45" customHeight="1" x14ac:dyDescent="0.15">
      <c r="A11" s="82" t="s">
        <v>4</v>
      </c>
      <c r="B11" s="82"/>
      <c r="C11" s="47"/>
      <c r="D11" s="68"/>
      <c r="E11" s="101" t="str">
        <f>IF(D11="","",DATEDIF(D11,Facesheet!$B$4,"Y"))</f>
        <v/>
      </c>
      <c r="F11" s="47"/>
      <c r="G11" s="56"/>
      <c r="H11" s="100"/>
      <c r="K11" s="32" t="s">
        <v>371</v>
      </c>
    </row>
    <row r="12" spans="1:11" s="32" customFormat="1" ht="45" customHeight="1" x14ac:dyDescent="0.15">
      <c r="A12" s="82" t="s">
        <v>173</v>
      </c>
      <c r="B12" s="82"/>
      <c r="C12" s="47"/>
      <c r="D12" s="68"/>
      <c r="E12" s="106" t="str">
        <f>IF(D12="","",DATEDIF(D12,Facesheet!$B$4,"Y"))</f>
        <v/>
      </c>
      <c r="F12" s="47"/>
      <c r="G12" s="56"/>
      <c r="H12" s="244"/>
    </row>
    <row r="13" spans="1:11" s="32" customFormat="1" ht="45" customHeight="1" x14ac:dyDescent="0.15">
      <c r="A13" s="82" t="s">
        <v>178</v>
      </c>
      <c r="B13" s="82"/>
      <c r="C13" s="47"/>
      <c r="D13" s="68"/>
      <c r="E13" s="106" t="str">
        <f>IF(D13="","",DATEDIF(D13,Facesheet!$B$4,"Y"))</f>
        <v/>
      </c>
      <c r="F13" s="47"/>
      <c r="G13" s="56"/>
    </row>
    <row r="14" spans="1:11" s="32" customFormat="1" ht="45" customHeight="1" x14ac:dyDescent="0.15">
      <c r="A14" s="82" t="s">
        <v>174</v>
      </c>
      <c r="B14" s="82"/>
      <c r="C14" s="47"/>
      <c r="D14" s="68"/>
      <c r="E14" s="106" t="str">
        <f>IF(D14="","",DATEDIF(D14,Facesheet!$B$4,"Y"))</f>
        <v/>
      </c>
      <c r="F14" s="47"/>
      <c r="G14" s="56"/>
    </row>
    <row r="15" spans="1:11" s="32" customFormat="1" ht="45" customHeight="1" x14ac:dyDescent="0.15">
      <c r="A15" s="82" t="s">
        <v>179</v>
      </c>
      <c r="B15" s="82"/>
      <c r="C15" s="47"/>
      <c r="D15" s="68"/>
      <c r="E15" s="106" t="str">
        <f>IF(D15="","",DATEDIF(D15,Facesheet!$B$4,"Y"))</f>
        <v/>
      </c>
      <c r="F15" s="47"/>
      <c r="G15" s="56"/>
    </row>
    <row r="16" spans="1:11" s="32" customFormat="1" ht="45" customHeight="1" x14ac:dyDescent="0.15">
      <c r="A16" s="241" t="s">
        <v>180</v>
      </c>
      <c r="B16" s="241"/>
      <c r="C16" s="47"/>
      <c r="D16" s="68"/>
      <c r="E16" s="106" t="str">
        <f>IF(D16="","",DATEDIF(D16,Facesheet!$B$4,"Y"))</f>
        <v/>
      </c>
      <c r="F16" s="47"/>
      <c r="G16" s="56"/>
    </row>
    <row r="17" spans="1:7" s="32" customFormat="1" ht="14.25" x14ac:dyDescent="0.15">
      <c r="D17" s="89"/>
    </row>
    <row r="18" spans="1:7" s="32" customFormat="1" ht="21.75" customHeight="1" x14ac:dyDescent="0.15">
      <c r="A18" s="32" t="s">
        <v>6</v>
      </c>
      <c r="D18" s="89"/>
    </row>
    <row r="19" spans="1:7" s="32" customFormat="1" ht="21.75" customHeight="1" x14ac:dyDescent="0.15">
      <c r="A19" s="32" t="s">
        <v>527</v>
      </c>
      <c r="D19" s="89"/>
    </row>
    <row r="20" spans="1:7" s="32" customFormat="1" ht="21.75" customHeight="1" x14ac:dyDescent="0.15">
      <c r="A20" s="32" t="s">
        <v>499</v>
      </c>
      <c r="D20" s="89"/>
    </row>
    <row r="21" spans="1:7" s="32" customFormat="1" ht="21.75" customHeight="1" x14ac:dyDescent="0.15">
      <c r="D21" s="108" t="s">
        <v>18</v>
      </c>
      <c r="E21" s="102">
        <f>COUNTA(C11:C16)</f>
        <v>0</v>
      </c>
    </row>
    <row r="22" spans="1:7" ht="21.75" customHeight="1" x14ac:dyDescent="0.15">
      <c r="G22" s="95">
        <v>32600</v>
      </c>
    </row>
    <row r="23" spans="1:7" ht="21.75" customHeight="1" x14ac:dyDescent="0.15"/>
    <row r="24" spans="1:7" ht="21.75" customHeight="1" x14ac:dyDescent="0.15"/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</sheetData>
  <sheetProtection algorithmName="SHA-512" hashValue="s5vcwbApYvweA+LfoxaboSybZpo+BxaV6pGrJpRP79M0c5ZTeiJUSgxbXWvSqcut2HBMrcuFQ5lH5Gb2EK4USQ==" saltValue="H8u+HwnDOF7Ljfk2VcOouw==" spinCount="100000" sheet="1" selectLockedCells="1"/>
  <mergeCells count="3">
    <mergeCell ref="A4:G4"/>
    <mergeCell ref="A8:C8"/>
    <mergeCell ref="E8:F8"/>
  </mergeCells>
  <phoneticPr fontId="4"/>
  <conditionalFormatting sqref="H11">
    <cfRule type="cellIs" dxfId="52" priority="9" operator="between">
      <formula>43586</formula>
      <formula>43830</formula>
    </cfRule>
  </conditionalFormatting>
  <conditionalFormatting sqref="D12:D16">
    <cfRule type="cellIs" dxfId="51" priority="3" operator="lessThan">
      <formula>32600</formula>
    </cfRule>
    <cfRule type="cellIs" dxfId="50" priority="4" operator="lessThan">
      <formula>32600</formula>
    </cfRule>
    <cfRule type="cellIs" dxfId="49" priority="5" operator="lessThan">
      <formula>32600</formula>
    </cfRule>
  </conditionalFormatting>
  <conditionalFormatting sqref="E16">
    <cfRule type="cellIs" dxfId="48" priority="1" operator="lessThan">
      <formula>30</formula>
    </cfRule>
    <cfRule type="cellIs" dxfId="47" priority="2" operator="lessThan">
      <formula>30</formula>
    </cfRule>
  </conditionalFormatting>
  <dataValidations count="2">
    <dataValidation type="date" operator="greaterThanOrEqual" allowBlank="1" showInputMessage="1" showErrorMessage="1" errorTitle="申込できません" sqref="D11:D16" xr:uid="{00000000-0002-0000-2400-000000000000}">
      <formula1>$H$12</formula1>
    </dataValidation>
    <dataValidation type="list" allowBlank="1" showInputMessage="1" showErrorMessage="1" sqref="F11:F16" xr:uid="{CCF5B406-9E85-154C-B49C-EAFFB0E95136}">
      <formula1>$K$11:$K$12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0">
    <pageSetUpPr fitToPage="1"/>
  </sheetPr>
  <dimension ref="A1:K57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7.5" style="31" customWidth="1"/>
    <col min="2" max="2" width="17.375" style="31" hidden="1" customWidth="1"/>
    <col min="3" max="3" width="18.625" style="31" customWidth="1"/>
    <col min="4" max="4" width="16.125" style="85" bestFit="1" customWidth="1"/>
    <col min="5" max="6" width="6.125" style="31" customWidth="1"/>
    <col min="7" max="7" width="38.625" style="31" customWidth="1"/>
    <col min="8" max="8" width="15.625" style="31" customWidth="1"/>
    <col min="9" max="10" width="3.625" style="31" customWidth="1"/>
    <col min="11" max="11" width="3.625" style="31" hidden="1" customWidth="1"/>
    <col min="12" max="107" width="3.625" style="31" customWidth="1"/>
    <col min="108" max="16384" width="9" style="31"/>
  </cols>
  <sheetData>
    <row r="1" spans="1:11" ht="14.25" x14ac:dyDescent="0.15">
      <c r="G1" s="86" t="s">
        <v>184</v>
      </c>
    </row>
    <row r="2" spans="1:11" s="37" customFormat="1" ht="24.75" customHeight="1" x14ac:dyDescent="0.15">
      <c r="A2" s="135" t="str">
        <f>"第"&amp;Facesheet!$B$2&amp;"回福岡県民スポーツ大会"</f>
        <v>第67回福岡県民スポーツ大会</v>
      </c>
      <c r="B2" s="135"/>
      <c r="C2" s="135"/>
      <c r="D2" s="109"/>
      <c r="G2" s="83"/>
    </row>
    <row r="4" spans="1:11" ht="24" x14ac:dyDescent="0.15">
      <c r="A4" s="527" t="s">
        <v>630</v>
      </c>
      <c r="B4" s="527"/>
      <c r="C4" s="527"/>
      <c r="D4" s="527"/>
      <c r="E4" s="527"/>
      <c r="F4" s="527"/>
      <c r="G4" s="527"/>
    </row>
    <row r="5" spans="1:11" ht="21.75" customHeight="1" x14ac:dyDescent="0.15"/>
    <row r="6" spans="1:11" s="32" customFormat="1" ht="21.75" customHeight="1" x14ac:dyDescent="0.15">
      <c r="A6" s="86" t="s">
        <v>113</v>
      </c>
      <c r="B6" s="86"/>
      <c r="C6" s="248">
        <f>'0.役員名簿'!$B$7</f>
        <v>0</v>
      </c>
      <c r="D6" s="89" t="s">
        <v>182</v>
      </c>
    </row>
    <row r="7" spans="1:11" ht="21.75" customHeight="1" x14ac:dyDescent="0.15"/>
    <row r="8" spans="1:11" s="32" customFormat="1" ht="32.25" customHeight="1" x14ac:dyDescent="0.15">
      <c r="A8" s="33" t="s">
        <v>613</v>
      </c>
      <c r="C8" s="193"/>
      <c r="D8" s="242">
        <f>G19</f>
        <v>32600</v>
      </c>
      <c r="E8" s="32" t="s">
        <v>517</v>
      </c>
    </row>
    <row r="9" spans="1:11" s="32" customFormat="1" ht="9" customHeight="1" x14ac:dyDescent="0.15">
      <c r="D9" s="89"/>
    </row>
    <row r="10" spans="1:11" s="32" customFormat="1" ht="30" customHeight="1" x14ac:dyDescent="0.15">
      <c r="A10" s="90"/>
      <c r="B10" s="96"/>
      <c r="C10" s="90" t="s">
        <v>7</v>
      </c>
      <c r="D10" s="99" t="s">
        <v>3</v>
      </c>
      <c r="E10" s="90" t="s">
        <v>12</v>
      </c>
      <c r="F10" s="90" t="s">
        <v>9</v>
      </c>
      <c r="G10" s="90" t="s">
        <v>8</v>
      </c>
    </row>
    <row r="11" spans="1:11" s="32" customFormat="1" ht="45" customHeight="1" x14ac:dyDescent="0.15">
      <c r="A11" s="82" t="s">
        <v>4</v>
      </c>
      <c r="B11" s="82"/>
      <c r="C11" s="47"/>
      <c r="D11" s="68"/>
      <c r="E11" s="101" t="str">
        <f>IF(D11="","",DATEDIF(D11,Facesheet!$B$4,"Y"))</f>
        <v/>
      </c>
      <c r="F11" s="47"/>
      <c r="G11" s="56"/>
      <c r="H11" s="100"/>
      <c r="K11" s="32" t="s">
        <v>371</v>
      </c>
    </row>
    <row r="12" spans="1:11" s="32" customFormat="1" ht="45" customHeight="1" x14ac:dyDescent="0.15">
      <c r="A12" s="82" t="s">
        <v>173</v>
      </c>
      <c r="B12" s="82"/>
      <c r="C12" s="47"/>
      <c r="D12" s="68"/>
      <c r="E12" s="106" t="str">
        <f>IF(D12="","",DATEDIF(D12,Facesheet!$B$4,"Y"))</f>
        <v/>
      </c>
      <c r="F12" s="47"/>
      <c r="G12" s="56"/>
      <c r="H12" s="244"/>
    </row>
    <row r="13" spans="1:11" s="32" customFormat="1" ht="45" customHeight="1" x14ac:dyDescent="0.15">
      <c r="A13" s="82" t="s">
        <v>174</v>
      </c>
      <c r="B13" s="82"/>
      <c r="C13" s="47"/>
      <c r="D13" s="68"/>
      <c r="E13" s="106" t="str">
        <f>IF(D13="","",DATEDIF(D13,Facesheet!$B$4,"Y"))</f>
        <v/>
      </c>
      <c r="F13" s="47"/>
      <c r="G13" s="56"/>
    </row>
    <row r="14" spans="1:11" s="32" customFormat="1" ht="45" customHeight="1" x14ac:dyDescent="0.15">
      <c r="A14" s="241" t="s">
        <v>183</v>
      </c>
      <c r="B14" s="241"/>
      <c r="C14" s="47"/>
      <c r="D14" s="68"/>
      <c r="E14" s="106" t="str">
        <f>IF(D14="","",DATEDIF(D14,Facesheet!$B$4,"Y"))</f>
        <v/>
      </c>
      <c r="F14" s="47"/>
      <c r="G14" s="56"/>
    </row>
    <row r="15" spans="1:11" s="32" customFormat="1" ht="14.25" x14ac:dyDescent="0.15">
      <c r="D15" s="89"/>
    </row>
    <row r="16" spans="1:11" s="32" customFormat="1" ht="21.75" customHeight="1" x14ac:dyDescent="0.15">
      <c r="A16" s="32" t="s">
        <v>6</v>
      </c>
      <c r="D16" s="89"/>
    </row>
    <row r="17" spans="1:7" s="32" customFormat="1" ht="21.75" customHeight="1" x14ac:dyDescent="0.15">
      <c r="A17" s="32" t="s">
        <v>503</v>
      </c>
      <c r="D17" s="89"/>
    </row>
    <row r="18" spans="1:7" s="32" customFormat="1" ht="21.75" customHeight="1" x14ac:dyDescent="0.15">
      <c r="D18" s="108" t="s">
        <v>18</v>
      </c>
      <c r="E18" s="102">
        <f>COUNTA(C11:C14)</f>
        <v>0</v>
      </c>
    </row>
    <row r="19" spans="1:7" ht="21.75" customHeight="1" x14ac:dyDescent="0.15">
      <c r="G19" s="95">
        <v>32600</v>
      </c>
    </row>
    <row r="20" spans="1:7" ht="21.75" customHeight="1" x14ac:dyDescent="0.15"/>
    <row r="21" spans="1:7" ht="21.75" customHeight="1" x14ac:dyDescent="0.15"/>
    <row r="22" spans="1:7" ht="21.75" customHeight="1" x14ac:dyDescent="0.15"/>
    <row r="23" spans="1:7" ht="21.75" customHeight="1" x14ac:dyDescent="0.15"/>
    <row r="24" spans="1:7" ht="21.75" customHeight="1" x14ac:dyDescent="0.15"/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</sheetData>
  <sheetProtection algorithmName="SHA-512" hashValue="mLa+pJfzBi+VImbdeUB5GPKNDMumH6Zc+4V7iOnWxceiyQY84s9in0QxUsu3Rlr06gvVnT7P9K3ZsiXIyjvbcw==" saltValue="8VP+YOeLLofc+9FRbUzpAg==" spinCount="100000" sheet="1" selectLockedCells="1"/>
  <mergeCells count="1">
    <mergeCell ref="A4:G4"/>
  </mergeCells>
  <phoneticPr fontId="4"/>
  <conditionalFormatting sqref="H11">
    <cfRule type="cellIs" dxfId="46" priority="9" operator="between">
      <formula>43586</formula>
      <formula>43830</formula>
    </cfRule>
  </conditionalFormatting>
  <conditionalFormatting sqref="D12 D14">
    <cfRule type="cellIs" dxfId="45" priority="3" operator="lessThan">
      <formula>32600</formula>
    </cfRule>
    <cfRule type="cellIs" dxfId="44" priority="4" operator="lessThan">
      <formula>32600</formula>
    </cfRule>
    <cfRule type="cellIs" dxfId="43" priority="5" operator="lessThan">
      <formula>32600</formula>
    </cfRule>
  </conditionalFormatting>
  <conditionalFormatting sqref="D12:D14">
    <cfRule type="cellIs" dxfId="42" priority="1" operator="lessThan">
      <formula>32600</formula>
    </cfRule>
    <cfRule type="cellIs" dxfId="41" priority="2" operator="lessThan">
      <formula>32600</formula>
    </cfRule>
  </conditionalFormatting>
  <dataValidations count="2">
    <dataValidation type="date" operator="greaterThanOrEqual" allowBlank="1" showInputMessage="1" showErrorMessage="1" errorTitle="申込できません" sqref="D11:D14" xr:uid="{9C73FD38-23ED-4EF3-A55D-204DEDBAB6CA}">
      <formula1>$H$12</formula1>
    </dataValidation>
    <dataValidation type="list" allowBlank="1" showInputMessage="1" showErrorMessage="1" sqref="F11:F14" xr:uid="{F1A92F45-7CD0-FB40-B482-43F8ACD67F60}">
      <formula1>$K$11:$K$12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O41"/>
  <sheetViews>
    <sheetView workbookViewId="0">
      <selection activeCell="I20" sqref="I20"/>
    </sheetView>
  </sheetViews>
  <sheetFormatPr defaultColWidth="8.875" defaultRowHeight="13.5" x14ac:dyDescent="0.15"/>
  <cols>
    <col min="1" max="1" width="19.5" bestFit="1" customWidth="1"/>
    <col min="2" max="2" width="6.125" customWidth="1"/>
    <col min="3" max="7" width="11.625" customWidth="1"/>
    <col min="9" max="9" width="28.375" customWidth="1"/>
  </cols>
  <sheetData>
    <row r="1" spans="1:15" ht="21.75" customHeight="1" x14ac:dyDescent="0.15">
      <c r="A1" s="2" t="s">
        <v>302</v>
      </c>
      <c r="B1" s="2" t="s">
        <v>303</v>
      </c>
      <c r="C1" s="2">
        <v>1</v>
      </c>
      <c r="D1" s="2">
        <v>2</v>
      </c>
      <c r="E1" s="2">
        <v>3</v>
      </c>
      <c r="F1" s="2">
        <v>4</v>
      </c>
      <c r="G1" s="3">
        <v>5</v>
      </c>
      <c r="I1" s="2" t="s">
        <v>304</v>
      </c>
      <c r="J1" s="2" t="s">
        <v>305</v>
      </c>
      <c r="K1" s="2" t="s">
        <v>303</v>
      </c>
    </row>
    <row r="2" spans="1:15" ht="17.25" customHeight="1" x14ac:dyDescent="0.15">
      <c r="A2" s="2" t="s">
        <v>228</v>
      </c>
      <c r="B2" s="2">
        <v>22</v>
      </c>
      <c r="C2" s="2" t="s">
        <v>306</v>
      </c>
      <c r="D2" s="2" t="s">
        <v>307</v>
      </c>
      <c r="E2" s="2" t="s">
        <v>308</v>
      </c>
      <c r="F2" s="2" t="s">
        <v>309</v>
      </c>
      <c r="G2" s="2"/>
      <c r="I2" s="309" t="s">
        <v>21</v>
      </c>
      <c r="J2" s="2" t="s">
        <v>44</v>
      </c>
      <c r="K2" s="2">
        <v>11</v>
      </c>
      <c r="O2">
        <v>12</v>
      </c>
    </row>
    <row r="3" spans="1:15" ht="17.25" customHeight="1" x14ac:dyDescent="0.15">
      <c r="A3" s="2" t="s">
        <v>233</v>
      </c>
      <c r="B3" s="2">
        <v>10</v>
      </c>
      <c r="C3" s="2" t="s">
        <v>310</v>
      </c>
      <c r="D3" s="2" t="s">
        <v>311</v>
      </c>
      <c r="E3" s="2" t="s">
        <v>312</v>
      </c>
      <c r="F3" s="2" t="s">
        <v>313</v>
      </c>
      <c r="G3" s="2"/>
      <c r="I3" s="309" t="s">
        <v>22</v>
      </c>
      <c r="J3" s="2" t="s">
        <v>45</v>
      </c>
      <c r="K3" s="2">
        <v>12</v>
      </c>
    </row>
    <row r="4" spans="1:15" ht="17.25" customHeight="1" x14ac:dyDescent="0.15">
      <c r="A4" s="2" t="s">
        <v>229</v>
      </c>
      <c r="B4" s="2">
        <v>11</v>
      </c>
      <c r="C4" s="2" t="s">
        <v>310</v>
      </c>
      <c r="D4" s="2" t="s">
        <v>311</v>
      </c>
      <c r="E4" s="2" t="s">
        <v>312</v>
      </c>
      <c r="F4" s="2" t="s">
        <v>313</v>
      </c>
      <c r="G4" s="2" t="s">
        <v>309</v>
      </c>
      <c r="I4" s="309" t="s">
        <v>23</v>
      </c>
      <c r="J4" s="2" t="s">
        <v>46</v>
      </c>
      <c r="K4" s="2">
        <v>13</v>
      </c>
    </row>
    <row r="5" spans="1:15" ht="17.25" customHeight="1" x14ac:dyDescent="0.15">
      <c r="A5" s="2" t="s">
        <v>230</v>
      </c>
      <c r="B5" s="2">
        <v>12</v>
      </c>
      <c r="C5" s="2" t="s">
        <v>306</v>
      </c>
      <c r="D5" s="2" t="s">
        <v>314</v>
      </c>
      <c r="E5" s="2"/>
      <c r="F5" s="2"/>
      <c r="G5" s="2"/>
      <c r="I5" s="309" t="s">
        <v>329</v>
      </c>
      <c r="J5" s="2" t="s">
        <v>47</v>
      </c>
      <c r="K5" s="2">
        <v>14</v>
      </c>
    </row>
    <row r="6" spans="1:15" ht="17.25" customHeight="1" x14ac:dyDescent="0.15">
      <c r="A6" s="2" t="s">
        <v>231</v>
      </c>
      <c r="B6" s="2">
        <v>13</v>
      </c>
      <c r="C6" s="2" t="s">
        <v>306</v>
      </c>
      <c r="D6" s="2" t="s">
        <v>315</v>
      </c>
      <c r="E6" s="2" t="s">
        <v>314</v>
      </c>
      <c r="F6" s="2"/>
      <c r="G6" s="2"/>
      <c r="I6" s="309" t="s">
        <v>24</v>
      </c>
      <c r="J6" s="2" t="s">
        <v>48</v>
      </c>
      <c r="K6" s="2">
        <v>15</v>
      </c>
    </row>
    <row r="7" spans="1:15" ht="17.25" customHeight="1" x14ac:dyDescent="0.15">
      <c r="A7" s="2" t="s">
        <v>232</v>
      </c>
      <c r="B7" s="2">
        <v>14</v>
      </c>
      <c r="C7" s="2" t="s">
        <v>310</v>
      </c>
      <c r="D7" s="2" t="s">
        <v>311</v>
      </c>
      <c r="E7" s="2" t="s">
        <v>315</v>
      </c>
      <c r="F7" s="2" t="s">
        <v>316</v>
      </c>
      <c r="G7" s="2" t="s">
        <v>309</v>
      </c>
      <c r="I7" s="309" t="s">
        <v>25</v>
      </c>
      <c r="J7" s="2" t="s">
        <v>49</v>
      </c>
      <c r="K7" s="2">
        <v>16</v>
      </c>
    </row>
    <row r="8" spans="1:15" ht="17.25" customHeight="1" x14ac:dyDescent="0.15">
      <c r="A8" s="2" t="s">
        <v>234</v>
      </c>
      <c r="B8" s="2">
        <v>15</v>
      </c>
      <c r="C8" s="2" t="s">
        <v>277</v>
      </c>
      <c r="D8" s="2" t="s">
        <v>315</v>
      </c>
      <c r="E8" s="2"/>
      <c r="F8" s="2"/>
      <c r="G8" s="2"/>
      <c r="I8" s="309" t="s">
        <v>330</v>
      </c>
      <c r="J8" s="2" t="s">
        <v>50</v>
      </c>
      <c r="K8" s="2">
        <v>17</v>
      </c>
    </row>
    <row r="9" spans="1:15" ht="17.25" customHeight="1" x14ac:dyDescent="0.15">
      <c r="A9" s="2" t="s">
        <v>235</v>
      </c>
      <c r="B9" s="2">
        <v>16</v>
      </c>
      <c r="C9" s="2" t="s">
        <v>310</v>
      </c>
      <c r="D9" s="2" t="s">
        <v>311</v>
      </c>
      <c r="E9" s="2" t="s">
        <v>312</v>
      </c>
      <c r="F9" s="2" t="s">
        <v>313</v>
      </c>
      <c r="G9" s="2"/>
      <c r="I9" s="309" t="s">
        <v>26</v>
      </c>
      <c r="J9" s="2" t="s">
        <v>51</v>
      </c>
      <c r="K9" s="2">
        <v>18</v>
      </c>
    </row>
    <row r="10" spans="1:15" ht="17.25" customHeight="1" x14ac:dyDescent="0.15">
      <c r="A10" s="2" t="s">
        <v>236</v>
      </c>
      <c r="B10" s="2">
        <v>17</v>
      </c>
      <c r="C10" s="2" t="s">
        <v>310</v>
      </c>
      <c r="D10" s="2" t="s">
        <v>311</v>
      </c>
      <c r="E10" s="2" t="s">
        <v>315</v>
      </c>
      <c r="F10" s="2"/>
      <c r="G10" s="2"/>
      <c r="I10" s="309" t="s">
        <v>27</v>
      </c>
      <c r="J10" s="2" t="s">
        <v>52</v>
      </c>
      <c r="K10" s="2">
        <v>19</v>
      </c>
    </row>
    <row r="11" spans="1:15" ht="17.25" customHeight="1" x14ac:dyDescent="0.15">
      <c r="A11" s="2" t="s">
        <v>237</v>
      </c>
      <c r="B11" s="2">
        <v>18</v>
      </c>
      <c r="C11" s="2" t="s">
        <v>310</v>
      </c>
      <c r="D11" s="2" t="s">
        <v>312</v>
      </c>
      <c r="E11" s="2" t="s">
        <v>317</v>
      </c>
      <c r="F11" s="2"/>
      <c r="G11" s="2"/>
      <c r="I11" s="309" t="s">
        <v>331</v>
      </c>
      <c r="J11" s="2" t="s">
        <v>53</v>
      </c>
      <c r="K11" s="2">
        <v>20</v>
      </c>
    </row>
    <row r="12" spans="1:15" ht="17.25" customHeight="1" x14ac:dyDescent="0.15">
      <c r="A12" s="2" t="s">
        <v>238</v>
      </c>
      <c r="B12" s="2">
        <v>19</v>
      </c>
      <c r="C12" s="2" t="s">
        <v>310</v>
      </c>
      <c r="D12" s="2"/>
      <c r="E12" s="2"/>
      <c r="F12" s="2"/>
      <c r="G12" s="2"/>
      <c r="I12" s="309" t="s">
        <v>332</v>
      </c>
      <c r="J12" s="2" t="s">
        <v>54</v>
      </c>
      <c r="K12" s="2">
        <v>21</v>
      </c>
    </row>
    <row r="13" spans="1:15" ht="17.25" customHeight="1" x14ac:dyDescent="0.15">
      <c r="A13" s="2" t="s">
        <v>239</v>
      </c>
      <c r="B13" s="2">
        <v>20</v>
      </c>
      <c r="C13" s="2" t="s">
        <v>318</v>
      </c>
      <c r="D13" s="2" t="s">
        <v>316</v>
      </c>
      <c r="E13" s="2" t="s">
        <v>319</v>
      </c>
      <c r="F13" s="2"/>
      <c r="G13" s="2"/>
      <c r="I13" s="309" t="s">
        <v>28</v>
      </c>
      <c r="J13" s="2" t="s">
        <v>55</v>
      </c>
      <c r="K13" s="2">
        <v>22</v>
      </c>
    </row>
    <row r="14" spans="1:15" ht="17.25" customHeight="1" x14ac:dyDescent="0.15">
      <c r="A14" s="2" t="s">
        <v>240</v>
      </c>
      <c r="B14" s="2">
        <v>21</v>
      </c>
      <c r="C14" s="2" t="s">
        <v>277</v>
      </c>
      <c r="D14" s="2"/>
      <c r="E14" s="2"/>
      <c r="F14" s="2"/>
      <c r="G14" s="2"/>
      <c r="I14" s="309" t="s">
        <v>333</v>
      </c>
      <c r="J14" s="2" t="s">
        <v>56</v>
      </c>
      <c r="K14" s="2">
        <v>23</v>
      </c>
    </row>
    <row r="15" spans="1:15" ht="17.25" customHeight="1" x14ac:dyDescent="0.15">
      <c r="I15" s="309" t="s">
        <v>334</v>
      </c>
      <c r="J15" s="2" t="s">
        <v>57</v>
      </c>
      <c r="K15" s="2">
        <v>24</v>
      </c>
    </row>
    <row r="16" spans="1:15" ht="17.25" customHeight="1" x14ac:dyDescent="0.15">
      <c r="I16" s="309" t="s">
        <v>29</v>
      </c>
      <c r="J16" s="2" t="s">
        <v>58</v>
      </c>
      <c r="K16" s="2">
        <v>25</v>
      </c>
    </row>
    <row r="17" spans="9:11" ht="17.25" customHeight="1" x14ac:dyDescent="0.15">
      <c r="I17" s="309" t="s">
        <v>30</v>
      </c>
      <c r="J17" s="2" t="s">
        <v>59</v>
      </c>
      <c r="K17" s="2">
        <v>26</v>
      </c>
    </row>
    <row r="18" spans="9:11" ht="17.25" customHeight="1" x14ac:dyDescent="0.15">
      <c r="I18" s="309" t="s">
        <v>335</v>
      </c>
      <c r="J18" s="2" t="s">
        <v>60</v>
      </c>
      <c r="K18" s="2">
        <v>27</v>
      </c>
    </row>
    <row r="19" spans="9:11" ht="17.25" customHeight="1" x14ac:dyDescent="0.15">
      <c r="I19" s="309" t="s">
        <v>336</v>
      </c>
      <c r="J19" s="2" t="s">
        <v>61</v>
      </c>
      <c r="K19" s="2">
        <v>28</v>
      </c>
    </row>
    <row r="20" spans="9:11" ht="17.25" customHeight="1" x14ac:dyDescent="0.15">
      <c r="I20" s="309" t="s">
        <v>31</v>
      </c>
      <c r="J20" s="2" t="s">
        <v>62</v>
      </c>
      <c r="K20" s="2">
        <v>29</v>
      </c>
    </row>
    <row r="21" spans="9:11" ht="17.25" customHeight="1" x14ac:dyDescent="0.15">
      <c r="I21" s="309" t="s">
        <v>337</v>
      </c>
      <c r="J21" s="2" t="s">
        <v>63</v>
      </c>
      <c r="K21" s="2">
        <v>30</v>
      </c>
    </row>
    <row r="22" spans="9:11" ht="17.25" customHeight="1" x14ac:dyDescent="0.15">
      <c r="I22" s="309" t="s">
        <v>338</v>
      </c>
      <c r="J22" s="2" t="s">
        <v>64</v>
      </c>
      <c r="K22" s="2">
        <v>31</v>
      </c>
    </row>
    <row r="23" spans="9:11" ht="17.25" customHeight="1" x14ac:dyDescent="0.15">
      <c r="I23" s="309" t="s">
        <v>32</v>
      </c>
      <c r="J23" s="2" t="s">
        <v>65</v>
      </c>
      <c r="K23" s="2">
        <v>32</v>
      </c>
    </row>
    <row r="24" spans="9:11" ht="17.25" customHeight="1" x14ac:dyDescent="0.15">
      <c r="I24" s="309" t="s">
        <v>339</v>
      </c>
      <c r="J24" s="2" t="s">
        <v>66</v>
      </c>
      <c r="K24" s="2">
        <v>33</v>
      </c>
    </row>
    <row r="25" spans="9:11" ht="17.25" customHeight="1" x14ac:dyDescent="0.15">
      <c r="I25" s="309" t="s">
        <v>33</v>
      </c>
      <c r="J25" s="2" t="s">
        <v>67</v>
      </c>
      <c r="K25" s="2">
        <v>34</v>
      </c>
    </row>
    <row r="26" spans="9:11" ht="17.25" customHeight="1" x14ac:dyDescent="0.15">
      <c r="I26" s="309" t="s">
        <v>340</v>
      </c>
      <c r="J26" s="2" t="s">
        <v>68</v>
      </c>
      <c r="K26" s="2">
        <v>35</v>
      </c>
    </row>
    <row r="27" spans="9:11" ht="17.25" customHeight="1" x14ac:dyDescent="0.15">
      <c r="I27" s="309" t="s">
        <v>34</v>
      </c>
      <c r="J27" s="2" t="s">
        <v>69</v>
      </c>
      <c r="K27" s="2">
        <v>36</v>
      </c>
    </row>
    <row r="28" spans="9:11" ht="17.25" customHeight="1" x14ac:dyDescent="0.15">
      <c r="I28" s="309" t="s">
        <v>341</v>
      </c>
      <c r="J28" s="2" t="s">
        <v>70</v>
      </c>
      <c r="K28" s="2">
        <v>37</v>
      </c>
    </row>
    <row r="29" spans="9:11" ht="17.25" customHeight="1" x14ac:dyDescent="0.15">
      <c r="I29" s="309" t="s">
        <v>342</v>
      </c>
      <c r="J29" s="2" t="s">
        <v>71</v>
      </c>
      <c r="K29" s="2">
        <v>38</v>
      </c>
    </row>
    <row r="30" spans="9:11" ht="17.25" customHeight="1" x14ac:dyDescent="0.15">
      <c r="I30" s="309" t="s">
        <v>35</v>
      </c>
      <c r="J30" s="2" t="s">
        <v>72</v>
      </c>
      <c r="K30" s="2">
        <v>39</v>
      </c>
    </row>
    <row r="31" spans="9:11" ht="17.25" customHeight="1" x14ac:dyDescent="0.15">
      <c r="I31" s="309" t="s">
        <v>36</v>
      </c>
      <c r="J31" s="2" t="s">
        <v>73</v>
      </c>
      <c r="K31" s="2">
        <v>40</v>
      </c>
    </row>
    <row r="32" spans="9:11" ht="17.25" customHeight="1" x14ac:dyDescent="0.15">
      <c r="I32" s="309" t="s">
        <v>37</v>
      </c>
      <c r="J32" s="2" t="s">
        <v>74</v>
      </c>
      <c r="K32" s="2">
        <v>41</v>
      </c>
    </row>
    <row r="33" spans="9:11" ht="17.25" customHeight="1" x14ac:dyDescent="0.15">
      <c r="I33" s="309" t="s">
        <v>38</v>
      </c>
      <c r="J33" s="2" t="s">
        <v>75</v>
      </c>
      <c r="K33" s="2">
        <v>42</v>
      </c>
    </row>
    <row r="34" spans="9:11" ht="17.25" customHeight="1" x14ac:dyDescent="0.15">
      <c r="I34" s="309" t="s">
        <v>39</v>
      </c>
      <c r="J34" s="2" t="s">
        <v>76</v>
      </c>
      <c r="K34" s="2">
        <v>43</v>
      </c>
    </row>
    <row r="35" spans="9:11" ht="17.25" customHeight="1" x14ac:dyDescent="0.15">
      <c r="I35" s="309" t="s">
        <v>40</v>
      </c>
      <c r="J35" s="2" t="s">
        <v>77</v>
      </c>
      <c r="K35" s="2">
        <v>44</v>
      </c>
    </row>
    <row r="36" spans="9:11" ht="17.25" customHeight="1" x14ac:dyDescent="0.15">
      <c r="I36" s="309" t="s">
        <v>41</v>
      </c>
      <c r="J36" s="2" t="s">
        <v>78</v>
      </c>
      <c r="K36" s="2">
        <v>45</v>
      </c>
    </row>
    <row r="37" spans="9:11" ht="17.25" customHeight="1" x14ac:dyDescent="0.15">
      <c r="I37" s="309" t="s">
        <v>42</v>
      </c>
      <c r="J37" s="2" t="s">
        <v>79</v>
      </c>
      <c r="K37" s="2">
        <v>46</v>
      </c>
    </row>
    <row r="38" spans="9:11" ht="17.25" customHeight="1" x14ac:dyDescent="0.15">
      <c r="I38" s="309" t="s">
        <v>555</v>
      </c>
      <c r="J38" s="2" t="s">
        <v>80</v>
      </c>
      <c r="K38" s="2">
        <v>47</v>
      </c>
    </row>
    <row r="39" spans="9:11" ht="17.25" customHeight="1" x14ac:dyDescent="0.15">
      <c r="I39" s="309" t="s">
        <v>43</v>
      </c>
      <c r="J39" s="2" t="s">
        <v>81</v>
      </c>
      <c r="K39" s="2">
        <v>48</v>
      </c>
    </row>
    <row r="40" spans="9:11" ht="17.25" customHeight="1" x14ac:dyDescent="0.15">
      <c r="I40" s="309" t="s">
        <v>556</v>
      </c>
      <c r="J40" s="2" t="s">
        <v>82</v>
      </c>
      <c r="K40" s="2">
        <v>49</v>
      </c>
    </row>
    <row r="41" spans="9:11" ht="17.25" customHeight="1" x14ac:dyDescent="0.15">
      <c r="I41" s="309" t="s">
        <v>343</v>
      </c>
      <c r="J41" s="2" t="s">
        <v>83</v>
      </c>
      <c r="K41" s="2">
        <v>50</v>
      </c>
    </row>
  </sheetData>
  <sheetProtection algorithmName="SHA-512" hashValue="pi2Qi8cE9bso40VdTXZ476sS1PGjAH+Joo32HoDLiiWkNBiREiJ+fRByPV6aT9Rk/ZvzDDPl97xR8Ei4R3Gx1w==" saltValue="G95bNXEZydRPJh2c9mBXHw==" spinCount="100000" sheet="1" objects="1" scenarios="1"/>
  <phoneticPr fontId="4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>
    <pageSetUpPr fitToPage="1"/>
  </sheetPr>
  <dimension ref="A1:H576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7.625" style="37" customWidth="1"/>
    <col min="2" max="2" width="17.125" style="37" hidden="1" customWidth="1"/>
    <col min="3" max="3" width="19.25" style="37" customWidth="1"/>
    <col min="4" max="4" width="8.375" style="37" customWidth="1"/>
    <col min="5" max="5" width="14.625" style="109" customWidth="1"/>
    <col min="6" max="6" width="7.125" style="37" customWidth="1"/>
    <col min="7" max="7" width="32.25" style="37" customWidth="1"/>
    <col min="8" max="8" width="15.625" style="37" customWidth="1"/>
    <col min="9" max="107" width="3.625" style="37" customWidth="1"/>
    <col min="108" max="16384" width="9" style="37"/>
  </cols>
  <sheetData>
    <row r="1" spans="1:8" ht="14.25" x14ac:dyDescent="0.15">
      <c r="G1" s="83" t="s">
        <v>187</v>
      </c>
    </row>
    <row r="2" spans="1:8" ht="18.75" x14ac:dyDescent="0.15">
      <c r="A2" s="246" t="str">
        <f>"第"&amp;Facesheet!$B$2&amp;"回福岡県民スポーツ大会"</f>
        <v>第67回福岡県民スポーツ大会</v>
      </c>
      <c r="B2" s="246"/>
      <c r="C2" s="246"/>
      <c r="D2" s="246"/>
      <c r="G2" s="83"/>
    </row>
    <row r="4" spans="1:8" ht="24" x14ac:dyDescent="0.15">
      <c r="A4" s="560" t="s">
        <v>629</v>
      </c>
      <c r="B4" s="560"/>
      <c r="C4" s="560"/>
      <c r="D4" s="560"/>
      <c r="E4" s="560"/>
      <c r="F4" s="560"/>
      <c r="G4" s="560"/>
    </row>
    <row r="5" spans="1:8" ht="21.75" customHeight="1" x14ac:dyDescent="0.15"/>
    <row r="6" spans="1:8" s="36" customFormat="1" ht="21.75" customHeight="1" x14ac:dyDescent="0.15">
      <c r="A6" s="83" t="s">
        <v>113</v>
      </c>
      <c r="B6" s="83"/>
      <c r="C6" s="248">
        <f>'0.役員名簿'!$B$7</f>
        <v>0</v>
      </c>
      <c r="D6" s="36" t="s">
        <v>105</v>
      </c>
      <c r="E6" s="97"/>
    </row>
    <row r="7" spans="1:8" ht="21.75" customHeight="1" x14ac:dyDescent="0.15"/>
    <row r="8" spans="1:8" s="36" customFormat="1" ht="29.25" customHeight="1" x14ac:dyDescent="0.15">
      <c r="A8" s="110" t="s">
        <v>599</v>
      </c>
      <c r="C8" s="194"/>
      <c r="E8" s="104"/>
      <c r="F8" s="561"/>
      <c r="G8" s="561"/>
    </row>
    <row r="9" spans="1:8" s="36" customFormat="1" ht="23.1" customHeight="1" x14ac:dyDescent="0.15">
      <c r="E9" s="562" t="s">
        <v>565</v>
      </c>
      <c r="F9" s="562"/>
      <c r="G9" s="562"/>
    </row>
    <row r="10" spans="1:8" s="36" customFormat="1" ht="30" customHeight="1" x14ac:dyDescent="0.15">
      <c r="A10" s="112"/>
      <c r="B10" s="112"/>
      <c r="C10" s="112" t="s">
        <v>7</v>
      </c>
      <c r="D10" s="112" t="s">
        <v>185</v>
      </c>
      <c r="E10" s="113" t="s">
        <v>3</v>
      </c>
      <c r="F10" s="112" t="s">
        <v>12</v>
      </c>
      <c r="G10" s="112" t="s">
        <v>8</v>
      </c>
    </row>
    <row r="11" spans="1:8" s="36" customFormat="1" ht="45" customHeight="1" x14ac:dyDescent="0.15">
      <c r="A11" s="84" t="s">
        <v>4</v>
      </c>
      <c r="B11" s="84"/>
      <c r="C11" s="50"/>
      <c r="D11" s="49"/>
      <c r="E11" s="68"/>
      <c r="F11" s="84" t="str">
        <f>IF(E11="","",DATEDIF(E11,Facesheet!$B$3,"Y"))</f>
        <v/>
      </c>
      <c r="G11" s="146"/>
      <c r="H11" s="104"/>
    </row>
    <row r="12" spans="1:8" s="36" customFormat="1" ht="45" customHeight="1" x14ac:dyDescent="0.15">
      <c r="A12" s="84" t="s">
        <v>10</v>
      </c>
      <c r="B12" s="84"/>
      <c r="C12" s="50"/>
      <c r="D12" s="49"/>
      <c r="E12" s="68"/>
      <c r="F12" s="84" t="str">
        <f>IF(E12="","",DATEDIF(E12,Facesheet!$B$3,"Y"))</f>
        <v/>
      </c>
      <c r="G12" s="146"/>
      <c r="H12" s="104"/>
    </row>
    <row r="13" spans="1:8" s="36" customFormat="1" ht="45" customHeight="1" x14ac:dyDescent="0.15">
      <c r="A13" s="84" t="s">
        <v>10</v>
      </c>
      <c r="B13" s="84"/>
      <c r="C13" s="50"/>
      <c r="D13" s="49"/>
      <c r="E13" s="68"/>
      <c r="F13" s="84" t="str">
        <f>IF(E13="","",DATEDIF(E13,Facesheet!$B$3,"Y"))</f>
        <v/>
      </c>
      <c r="G13" s="146"/>
    </row>
    <row r="14" spans="1:8" s="36" customFormat="1" ht="45" customHeight="1" x14ac:dyDescent="0.15">
      <c r="A14" s="84" t="s">
        <v>10</v>
      </c>
      <c r="B14" s="84"/>
      <c r="C14" s="50"/>
      <c r="D14" s="49"/>
      <c r="E14" s="68"/>
      <c r="F14" s="84" t="str">
        <f>IF(E14="","",DATEDIF(E14,Facesheet!$B$3,"Y"))</f>
        <v/>
      </c>
      <c r="G14" s="146"/>
    </row>
    <row r="15" spans="1:8" s="36" customFormat="1" ht="45" customHeight="1" x14ac:dyDescent="0.15">
      <c r="A15" s="84" t="s">
        <v>186</v>
      </c>
      <c r="B15" s="84"/>
      <c r="C15" s="50"/>
      <c r="D15" s="49"/>
      <c r="E15" s="68"/>
      <c r="F15" s="84" t="str">
        <f>IF(E15="","",DATEDIF(E15,Facesheet!$B$3,"Y"))</f>
        <v/>
      </c>
      <c r="G15" s="146"/>
    </row>
    <row r="16" spans="1:8" s="36" customFormat="1" ht="14.25" x14ac:dyDescent="0.15">
      <c r="E16" s="97"/>
    </row>
    <row r="17" spans="1:7" s="36" customFormat="1" ht="21.75" customHeight="1" x14ac:dyDescent="0.15">
      <c r="A17" s="36" t="s">
        <v>6</v>
      </c>
      <c r="E17" s="97"/>
    </row>
    <row r="18" spans="1:7" s="36" customFormat="1" ht="21.75" customHeight="1" x14ac:dyDescent="0.15">
      <c r="A18" s="32" t="s">
        <v>191</v>
      </c>
      <c r="E18" s="97"/>
    </row>
    <row r="19" spans="1:7" s="36" customFormat="1" ht="21.75" customHeight="1" x14ac:dyDescent="0.15">
      <c r="A19" s="32" t="s">
        <v>566</v>
      </c>
      <c r="E19" s="97"/>
    </row>
    <row r="20" spans="1:7" s="36" customFormat="1" ht="21.75" customHeight="1" x14ac:dyDescent="0.15">
      <c r="E20" s="239" t="s">
        <v>18</v>
      </c>
      <c r="F20" s="116">
        <f>COUNTA(C11:C15)</f>
        <v>0</v>
      </c>
    </row>
    <row r="21" spans="1:7" ht="21.75" customHeight="1" x14ac:dyDescent="0.15">
      <c r="G21" s="247">
        <v>34424</v>
      </c>
    </row>
    <row r="22" spans="1:7" ht="21.75" customHeight="1" x14ac:dyDescent="0.15"/>
    <row r="23" spans="1:7" ht="21.75" customHeight="1" x14ac:dyDescent="0.15"/>
    <row r="24" spans="1:7" ht="21.75" customHeight="1" x14ac:dyDescent="0.15"/>
    <row r="25" spans="1:7" ht="21.75" customHeight="1" x14ac:dyDescent="0.15"/>
    <row r="26" spans="1:7" ht="21.75" customHeight="1" x14ac:dyDescent="0.15"/>
    <row r="27" spans="1:7" ht="21.75" customHeight="1" x14ac:dyDescent="0.15"/>
    <row r="28" spans="1:7" ht="21.75" customHeight="1" x14ac:dyDescent="0.15"/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</sheetData>
  <sheetProtection algorithmName="SHA-512" hashValue="qf0v8sPwYgcZLiRp7XmLVedxPEW+2wzdRvXC2e+pO/KRVxUN2PnZqi5pAOGpK6i+MCC07JTj6faSx0Y0DehFVQ==" saltValue="5k/XxhygDD62MGYRAGBqhA==" spinCount="100000" sheet="1" selectLockedCells="1"/>
  <mergeCells count="3">
    <mergeCell ref="A4:G4"/>
    <mergeCell ref="F8:G8"/>
    <mergeCell ref="E9:G9"/>
  </mergeCells>
  <phoneticPr fontId="4"/>
  <conditionalFormatting sqref="E12:E15">
    <cfRule type="cellIs" dxfId="40" priority="1" operator="greaterThan">
      <formula>34424</formula>
    </cfRule>
    <cfRule type="cellIs" dxfId="39" priority="2" operator="greaterThan">
      <formula>34424</formula>
    </cfRule>
  </conditionalFormatting>
  <pageMargins left="0.43307086614173229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2">
    <pageSetUpPr fitToPage="1"/>
  </sheetPr>
  <dimension ref="A1:I575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3.5" x14ac:dyDescent="0.15"/>
  <cols>
    <col min="1" max="1" width="17.125" style="31" customWidth="1"/>
    <col min="2" max="2" width="17.125" style="31" hidden="1" customWidth="1"/>
    <col min="3" max="3" width="18.625" style="31" customWidth="1"/>
    <col min="4" max="4" width="8.875" style="31" customWidth="1"/>
    <col min="5" max="5" width="12.625" style="85" customWidth="1"/>
    <col min="6" max="6" width="6.625" style="31" customWidth="1"/>
    <col min="7" max="7" width="36.375" style="31" customWidth="1"/>
    <col min="8" max="8" width="15.625" style="31" customWidth="1"/>
    <col min="9" max="107" width="3.625" style="31" customWidth="1"/>
    <col min="108" max="16384" width="9" style="31"/>
  </cols>
  <sheetData>
    <row r="1" spans="1:9" ht="14.25" x14ac:dyDescent="0.15">
      <c r="G1" s="86" t="s">
        <v>188</v>
      </c>
    </row>
    <row r="2" spans="1:9" s="37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E2" s="109"/>
      <c r="G2" s="83"/>
    </row>
    <row r="4" spans="1:9" ht="24" x14ac:dyDescent="0.15">
      <c r="A4" s="527" t="s">
        <v>629</v>
      </c>
      <c r="B4" s="527"/>
      <c r="C4" s="527"/>
      <c r="D4" s="527"/>
      <c r="E4" s="527"/>
      <c r="F4" s="527"/>
      <c r="G4" s="527"/>
    </row>
    <row r="5" spans="1:9" ht="21.75" customHeight="1" x14ac:dyDescent="0.15"/>
    <row r="6" spans="1:9" s="32" customFormat="1" ht="21.75" customHeight="1" x14ac:dyDescent="0.15">
      <c r="A6" s="86" t="s">
        <v>113</v>
      </c>
      <c r="B6" s="86"/>
      <c r="C6" s="248">
        <f>'0.役員名簿'!$B$7</f>
        <v>0</v>
      </c>
      <c r="D6" s="32" t="s">
        <v>105</v>
      </c>
      <c r="E6" s="89"/>
    </row>
    <row r="7" spans="1:9" ht="21.75" customHeight="1" x14ac:dyDescent="0.15"/>
    <row r="8" spans="1:9" s="32" customFormat="1" ht="27.75" customHeight="1" x14ac:dyDescent="0.15">
      <c r="A8" s="33" t="s">
        <v>600</v>
      </c>
      <c r="C8" s="41"/>
      <c r="E8" s="89"/>
    </row>
    <row r="9" spans="1:9" s="32" customFormat="1" ht="9" customHeight="1" x14ac:dyDescent="0.15">
      <c r="C9" s="212"/>
      <c r="E9" s="89"/>
    </row>
    <row r="10" spans="1:9" s="32" customFormat="1" ht="30" customHeight="1" x14ac:dyDescent="0.15">
      <c r="A10" s="90"/>
      <c r="B10" s="90"/>
      <c r="C10" s="90" t="s">
        <v>7</v>
      </c>
      <c r="D10" s="90" t="s">
        <v>185</v>
      </c>
      <c r="E10" s="99" t="s">
        <v>3</v>
      </c>
      <c r="F10" s="90" t="s">
        <v>12</v>
      </c>
      <c r="G10" s="90" t="s">
        <v>8</v>
      </c>
    </row>
    <row r="11" spans="1:9" s="32" customFormat="1" ht="45" customHeight="1" x14ac:dyDescent="0.15">
      <c r="A11" s="91" t="s">
        <v>4</v>
      </c>
      <c r="B11" s="91"/>
      <c r="C11" s="47"/>
      <c r="D11" s="44"/>
      <c r="E11" s="64"/>
      <c r="F11" s="84" t="str">
        <f>IF(E11="","",DATEDIF(E11,Facesheet!$B$3,"Y"))</f>
        <v/>
      </c>
      <c r="G11" s="146"/>
      <c r="H11" s="104"/>
      <c r="I11" s="36"/>
    </row>
    <row r="12" spans="1:9" s="32" customFormat="1" ht="45" customHeight="1" x14ac:dyDescent="0.15">
      <c r="A12" s="91" t="s">
        <v>10</v>
      </c>
      <c r="B12" s="91"/>
      <c r="C12" s="47"/>
      <c r="D12" s="44"/>
      <c r="E12" s="64"/>
      <c r="F12" s="84" t="str">
        <f>IF(E12="","",DATEDIF(E12,Facesheet!$B$3,"Y"))</f>
        <v/>
      </c>
      <c r="G12" s="56"/>
    </row>
    <row r="13" spans="1:9" s="32" customFormat="1" ht="45" customHeight="1" x14ac:dyDescent="0.15">
      <c r="A13" s="91" t="s">
        <v>10</v>
      </c>
      <c r="B13" s="91"/>
      <c r="C13" s="47"/>
      <c r="D13" s="44"/>
      <c r="E13" s="64"/>
      <c r="F13" s="84" t="str">
        <f>IF(E13="","",DATEDIF(E13,Facesheet!$B$3,"Y"))</f>
        <v/>
      </c>
      <c r="G13" s="56"/>
    </row>
    <row r="14" spans="1:9" s="32" customFormat="1" ht="45" customHeight="1" x14ac:dyDescent="0.15">
      <c r="A14" s="91" t="s">
        <v>10</v>
      </c>
      <c r="B14" s="91"/>
      <c r="C14" s="47"/>
      <c r="D14" s="44"/>
      <c r="E14" s="64"/>
      <c r="F14" s="84" t="str">
        <f>IF(E14="","",DATEDIF(E14,Facesheet!$B$3,"Y"))</f>
        <v/>
      </c>
      <c r="G14" s="56"/>
    </row>
    <row r="15" spans="1:9" s="32" customFormat="1" ht="45" customHeight="1" x14ac:dyDescent="0.15">
      <c r="A15" s="91" t="s">
        <v>186</v>
      </c>
      <c r="B15" s="91"/>
      <c r="C15" s="47"/>
      <c r="D15" s="44"/>
      <c r="E15" s="64"/>
      <c r="F15" s="84" t="str">
        <f>IF(E15="","",DATEDIF(E15,Facesheet!$B$3,"Y"))</f>
        <v/>
      </c>
      <c r="G15" s="56"/>
    </row>
    <row r="16" spans="1:9" s="32" customFormat="1" ht="14.25" x14ac:dyDescent="0.15">
      <c r="E16" s="89"/>
    </row>
    <row r="17" spans="1:6" s="32" customFormat="1" ht="21.75" customHeight="1" x14ac:dyDescent="0.15">
      <c r="A17" s="32" t="s">
        <v>6</v>
      </c>
      <c r="E17" s="89"/>
    </row>
    <row r="18" spans="1:6" s="32" customFormat="1" ht="21.75" customHeight="1" x14ac:dyDescent="0.15">
      <c r="A18" s="32" t="s">
        <v>191</v>
      </c>
      <c r="E18" s="89"/>
    </row>
    <row r="19" spans="1:6" s="32" customFormat="1" ht="21.75" customHeight="1" x14ac:dyDescent="0.15">
      <c r="E19" s="108" t="s">
        <v>18</v>
      </c>
      <c r="F19" s="102">
        <f>COUNTA(C11:C15)</f>
        <v>0</v>
      </c>
    </row>
    <row r="20" spans="1:6" s="32" customFormat="1" ht="21.75" customHeight="1" x14ac:dyDescent="0.15">
      <c r="E20" s="89"/>
    </row>
    <row r="21" spans="1:6" ht="21.75" customHeight="1" x14ac:dyDescent="0.15"/>
    <row r="22" spans="1:6" ht="21.75" customHeight="1" x14ac:dyDescent="0.15"/>
    <row r="23" spans="1:6" ht="21.75" customHeight="1" x14ac:dyDescent="0.15"/>
    <row r="24" spans="1:6" ht="21.75" customHeight="1" x14ac:dyDescent="0.15"/>
    <row r="25" spans="1:6" ht="21.75" customHeight="1" x14ac:dyDescent="0.15"/>
    <row r="26" spans="1:6" ht="21.75" customHeight="1" x14ac:dyDescent="0.15"/>
    <row r="27" spans="1:6" ht="21.75" customHeight="1" x14ac:dyDescent="0.15"/>
    <row r="28" spans="1:6" ht="21.75" customHeight="1" x14ac:dyDescent="0.15"/>
    <row r="29" spans="1:6" ht="21.75" customHeight="1" x14ac:dyDescent="0.15"/>
    <row r="30" spans="1:6" ht="21.75" customHeight="1" x14ac:dyDescent="0.15"/>
    <row r="31" spans="1:6" ht="21.75" customHeight="1" x14ac:dyDescent="0.15"/>
    <row r="32" spans="1:6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</sheetData>
  <sheetProtection algorithmName="SHA-512" hashValue="qBD5WeirQkbaQm+BxOvZQIIcqvHjKCSHIv9T7GVpZVlRNWk00XVoY3U02yYpw5gIbXgD3/h4pzBHEspB/gAJWg==" saltValue="5uR13MmDWTvpdybxsqj++g==" spinCount="100000" sheet="1" selectLockedCells="1"/>
  <mergeCells count="1">
    <mergeCell ref="A4:G4"/>
  </mergeCells>
  <phoneticPr fontId="4"/>
  <printOptions horizontalCentered="1"/>
  <pageMargins left="0.43307086614173229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3">
    <pageSetUpPr fitToPage="1"/>
  </sheetPr>
  <dimension ref="A1:L575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3.25" style="32" customWidth="1"/>
    <col min="2" max="2" width="17.125" style="32" hidden="1" customWidth="1"/>
    <col min="3" max="3" width="17.75" style="32" customWidth="1"/>
    <col min="4" max="4" width="8.875" style="32" customWidth="1"/>
    <col min="5" max="5" width="16.125" style="89" customWidth="1"/>
    <col min="6" max="7" width="6.375" style="32" customWidth="1"/>
    <col min="8" max="8" width="34.125" style="32" customWidth="1"/>
    <col min="9" max="9" width="15.625" style="32" customWidth="1"/>
    <col min="10" max="11" width="3.625" style="32" customWidth="1"/>
    <col min="12" max="12" width="3.625" style="32" hidden="1" customWidth="1"/>
    <col min="13" max="108" width="3.625" style="32" customWidth="1"/>
    <col min="109" max="16384" width="9" style="32"/>
  </cols>
  <sheetData>
    <row r="1" spans="1:12" x14ac:dyDescent="0.15">
      <c r="H1" s="86" t="s">
        <v>192</v>
      </c>
    </row>
    <row r="2" spans="1:12" s="36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E2" s="97"/>
      <c r="H2" s="83"/>
    </row>
    <row r="4" spans="1:12" ht="24" x14ac:dyDescent="0.15">
      <c r="A4" s="527" t="s">
        <v>629</v>
      </c>
      <c r="B4" s="527"/>
      <c r="C4" s="527"/>
      <c r="D4" s="527"/>
      <c r="E4" s="527"/>
      <c r="F4" s="527"/>
      <c r="G4" s="527"/>
      <c r="H4" s="527"/>
    </row>
    <row r="5" spans="1:12" ht="21.75" customHeight="1" x14ac:dyDescent="0.15"/>
    <row r="6" spans="1:12" ht="21.75" customHeight="1" x14ac:dyDescent="0.15">
      <c r="A6" s="86" t="s">
        <v>113</v>
      </c>
      <c r="B6" s="86"/>
      <c r="C6" s="248">
        <f>'0.役員名簿'!$B$7</f>
        <v>0</v>
      </c>
      <c r="D6" s="32" t="s">
        <v>189</v>
      </c>
    </row>
    <row r="7" spans="1:12" ht="21.75" customHeight="1" x14ac:dyDescent="0.15"/>
    <row r="8" spans="1:12" ht="31.5" customHeight="1" x14ac:dyDescent="0.15">
      <c r="A8" s="33" t="s">
        <v>609</v>
      </c>
      <c r="C8" s="193"/>
      <c r="E8" s="100">
        <f>H22</f>
        <v>30774</v>
      </c>
      <c r="F8" s="214" t="s">
        <v>517</v>
      </c>
      <c r="G8" s="214"/>
    </row>
    <row r="9" spans="1:12" ht="9" customHeight="1" x14ac:dyDescent="0.15"/>
    <row r="10" spans="1:12" ht="30" customHeight="1" x14ac:dyDescent="0.15">
      <c r="A10" s="90"/>
      <c r="B10" s="90"/>
      <c r="C10" s="90" t="s">
        <v>7</v>
      </c>
      <c r="D10" s="90" t="s">
        <v>185</v>
      </c>
      <c r="E10" s="99" t="s">
        <v>3</v>
      </c>
      <c r="F10" s="90" t="s">
        <v>12</v>
      </c>
      <c r="G10" s="90" t="s">
        <v>504</v>
      </c>
      <c r="H10" s="90" t="s">
        <v>8</v>
      </c>
    </row>
    <row r="11" spans="1:12" ht="45" customHeight="1" x14ac:dyDescent="0.15">
      <c r="A11" s="91" t="s">
        <v>4</v>
      </c>
      <c r="B11" s="91"/>
      <c r="C11" s="47"/>
      <c r="D11" s="44"/>
      <c r="E11" s="64"/>
      <c r="F11" s="84" t="str">
        <f>IF(E11="","",DATEDIF(E11,Facesheet!$B$3,"Y"))</f>
        <v/>
      </c>
      <c r="G11" s="260"/>
      <c r="H11" s="146"/>
      <c r="I11" s="104"/>
      <c r="J11" s="36"/>
      <c r="L11" s="32" t="s">
        <v>371</v>
      </c>
    </row>
    <row r="12" spans="1:12" ht="45" customHeight="1" x14ac:dyDescent="0.15">
      <c r="A12" s="91" t="s">
        <v>10</v>
      </c>
      <c r="B12" s="91"/>
      <c r="C12" s="47"/>
      <c r="D12" s="44"/>
      <c r="E12" s="64"/>
      <c r="F12" s="106" t="str">
        <f>IF(E12="","",DATEDIF(E12,Facesheet!$B$3,"Y"))</f>
        <v/>
      </c>
      <c r="G12" s="260"/>
      <c r="H12" s="56"/>
      <c r="I12" s="244"/>
    </row>
    <row r="13" spans="1:12" ht="45" customHeight="1" x14ac:dyDescent="0.15">
      <c r="A13" s="91" t="s">
        <v>10</v>
      </c>
      <c r="B13" s="91"/>
      <c r="C13" s="47"/>
      <c r="D13" s="44"/>
      <c r="E13" s="64"/>
      <c r="F13" s="106" t="str">
        <f>IF(E13="","",DATEDIF(E13,Facesheet!$B$3,"Y"))</f>
        <v/>
      </c>
      <c r="G13" s="260"/>
      <c r="H13" s="56"/>
    </row>
    <row r="14" spans="1:12" ht="45" customHeight="1" x14ac:dyDescent="0.15">
      <c r="A14" s="91" t="s">
        <v>10</v>
      </c>
      <c r="B14" s="91"/>
      <c r="C14" s="47"/>
      <c r="D14" s="44"/>
      <c r="E14" s="64"/>
      <c r="F14" s="106" t="str">
        <f>IF(E14="","",DATEDIF(E14,Facesheet!$B$3,"Y"))</f>
        <v/>
      </c>
      <c r="G14" s="260"/>
      <c r="H14" s="56"/>
    </row>
    <row r="15" spans="1:12" ht="45" customHeight="1" x14ac:dyDescent="0.15">
      <c r="A15" s="91" t="s">
        <v>186</v>
      </c>
      <c r="B15" s="91"/>
      <c r="C15" s="47"/>
      <c r="D15" s="44"/>
      <c r="E15" s="64"/>
      <c r="F15" s="106" t="str">
        <f>IF(E15="","",DATEDIF(E15,Facesheet!$B$3,"Y"))</f>
        <v/>
      </c>
      <c r="G15" s="260"/>
      <c r="H15" s="56"/>
    </row>
    <row r="17" spans="1:8" ht="21.75" customHeight="1" x14ac:dyDescent="0.15">
      <c r="A17" s="32" t="s">
        <v>6</v>
      </c>
    </row>
    <row r="18" spans="1:8" ht="21.75" customHeight="1" x14ac:dyDescent="0.15">
      <c r="A18" s="32" t="s">
        <v>190</v>
      </c>
    </row>
    <row r="19" spans="1:8" ht="21.75" customHeight="1" x14ac:dyDescent="0.15">
      <c r="A19" s="32" t="s">
        <v>191</v>
      </c>
    </row>
    <row r="20" spans="1:8" ht="21.75" customHeight="1" x14ac:dyDescent="0.15">
      <c r="A20" s="32" t="s">
        <v>503</v>
      </c>
      <c r="D20" s="89"/>
      <c r="E20" s="32"/>
    </row>
    <row r="21" spans="1:8" ht="21.75" customHeight="1" x14ac:dyDescent="0.15">
      <c r="E21" s="108" t="s">
        <v>18</v>
      </c>
      <c r="F21" s="102">
        <f>COUNTA(C11:C15)</f>
        <v>0</v>
      </c>
      <c r="G21" s="102"/>
    </row>
    <row r="22" spans="1:8" ht="21.75" customHeight="1" x14ac:dyDescent="0.15">
      <c r="H22" s="100">
        <v>30774</v>
      </c>
    </row>
    <row r="23" spans="1:8" ht="21.75" customHeight="1" x14ac:dyDescent="0.15"/>
    <row r="24" spans="1:8" ht="21.75" customHeight="1" x14ac:dyDescent="0.15"/>
    <row r="25" spans="1:8" ht="21.75" customHeight="1" x14ac:dyDescent="0.15"/>
    <row r="26" spans="1:8" ht="21.75" customHeight="1" x14ac:dyDescent="0.15"/>
    <row r="27" spans="1:8" ht="21.75" customHeight="1" x14ac:dyDescent="0.15"/>
    <row r="28" spans="1:8" ht="21.75" customHeight="1" x14ac:dyDescent="0.15"/>
    <row r="29" spans="1:8" ht="21.75" customHeight="1" x14ac:dyDescent="0.15"/>
    <row r="30" spans="1:8" ht="21.75" customHeight="1" x14ac:dyDescent="0.15"/>
    <row r="31" spans="1:8" ht="21.75" customHeight="1" x14ac:dyDescent="0.15"/>
    <row r="32" spans="1:8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</sheetData>
  <sheetProtection algorithmName="SHA-512" hashValue="+VfPk0RbyxGaG27043LmZ0nYvamPPhx+te4hsLU18iZw/FArCi7k9rFlZbtJ1u/vOIy4Oj7JZ9w6KbNaPAGYfQ==" saltValue="N4wljKQo1Hnm+dBCNsF/MA==" spinCount="100000" sheet="1" selectLockedCells="1"/>
  <mergeCells count="1">
    <mergeCell ref="A4:H4"/>
  </mergeCells>
  <phoneticPr fontId="4"/>
  <conditionalFormatting sqref="E12:E15">
    <cfRule type="cellIs" dxfId="38" priority="3" operator="lessThan">
      <formula>30774</formula>
    </cfRule>
    <cfRule type="cellIs" dxfId="37" priority="4" operator="lessThan">
      <formula>30774</formula>
    </cfRule>
  </conditionalFormatting>
  <conditionalFormatting sqref="F12:F15">
    <cfRule type="cellIs" dxfId="36" priority="1" operator="greaterThan">
      <formula>39</formula>
    </cfRule>
    <cfRule type="cellIs" dxfId="35" priority="2" operator="greaterThan">
      <formula>39</formula>
    </cfRule>
  </conditionalFormatting>
  <dataValidations count="1">
    <dataValidation type="list" allowBlank="1" showInputMessage="1" showErrorMessage="1" sqref="G11:G15" xr:uid="{369A086C-3835-A043-805A-6F3A110E2103}">
      <formula1>$L$11:$L$12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4">
    <pageSetUpPr fitToPage="1"/>
  </sheetPr>
  <dimension ref="A1:L579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1.75" style="32" customWidth="1"/>
    <col min="2" max="2" width="20.375" style="32" hidden="1" customWidth="1"/>
    <col min="3" max="3" width="18" style="32" customWidth="1"/>
    <col min="4" max="4" width="14.125" style="89" customWidth="1"/>
    <col min="5" max="5" width="6.75" style="32" customWidth="1"/>
    <col min="6" max="6" width="38.75" style="32" customWidth="1"/>
    <col min="7" max="7" width="6.625" style="32" customWidth="1"/>
    <col min="8" max="8" width="15.625" style="32" customWidth="1"/>
    <col min="9" max="11" width="3.625" style="32" customWidth="1"/>
    <col min="12" max="12" width="3.625" style="32" hidden="1" customWidth="1"/>
    <col min="13" max="107" width="3.625" style="32" customWidth="1"/>
    <col min="108" max="16384" width="9" style="32"/>
  </cols>
  <sheetData>
    <row r="1" spans="1:12" x14ac:dyDescent="0.15">
      <c r="G1" s="86" t="s">
        <v>194</v>
      </c>
    </row>
    <row r="2" spans="1:12" s="36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D2" s="97"/>
      <c r="G2" s="83"/>
    </row>
    <row r="4" spans="1:12" ht="24" x14ac:dyDescent="0.15">
      <c r="A4" s="527" t="s">
        <v>628</v>
      </c>
      <c r="B4" s="527"/>
      <c r="C4" s="527"/>
      <c r="D4" s="527"/>
      <c r="E4" s="527"/>
      <c r="F4" s="527"/>
      <c r="G4" s="527"/>
    </row>
    <row r="5" spans="1:12" ht="12" customHeight="1" x14ac:dyDescent="0.15"/>
    <row r="6" spans="1:12" ht="21.75" customHeight="1" x14ac:dyDescent="0.15">
      <c r="A6" s="86" t="s">
        <v>113</v>
      </c>
      <c r="B6" s="86"/>
      <c r="C6" s="248">
        <f>'0.役員名簿'!$B$7</f>
        <v>0</v>
      </c>
      <c r="D6" s="89" t="s">
        <v>105</v>
      </c>
    </row>
    <row r="7" spans="1:12" ht="12.95" customHeight="1" x14ac:dyDescent="0.15"/>
    <row r="8" spans="1:12" ht="26.25" customHeight="1" x14ac:dyDescent="0.15">
      <c r="A8" s="522" t="s">
        <v>663</v>
      </c>
      <c r="B8" s="522"/>
      <c r="C8" s="522"/>
      <c r="D8" s="211"/>
    </row>
    <row r="9" spans="1:12" ht="9" customHeight="1" x14ac:dyDescent="0.15">
      <c r="D9" s="211"/>
    </row>
    <row r="10" spans="1:12" ht="30" customHeight="1" x14ac:dyDescent="0.15">
      <c r="A10" s="90"/>
      <c r="B10" s="90"/>
      <c r="C10" s="90" t="s">
        <v>7</v>
      </c>
      <c r="D10" s="99" t="s">
        <v>3</v>
      </c>
      <c r="E10" s="90" t="s">
        <v>12</v>
      </c>
      <c r="F10" s="90" t="s">
        <v>124</v>
      </c>
      <c r="G10" s="159" t="s">
        <v>345</v>
      </c>
    </row>
    <row r="11" spans="1:12" ht="30" customHeight="1" x14ac:dyDescent="0.15">
      <c r="A11" s="91" t="s">
        <v>4</v>
      </c>
      <c r="B11" s="91"/>
      <c r="C11" s="47"/>
      <c r="D11" s="64"/>
      <c r="E11" s="91" t="str">
        <f>IF(D11="","",DATEDIF(D11,Facesheet!$B$3,"Y"))</f>
        <v/>
      </c>
      <c r="F11" s="56"/>
      <c r="G11" s="44"/>
    </row>
    <row r="12" spans="1:12" ht="30" customHeight="1" x14ac:dyDescent="0.15">
      <c r="A12" s="91" t="s">
        <v>173</v>
      </c>
      <c r="B12" s="91"/>
      <c r="C12" s="47"/>
      <c r="D12" s="64"/>
      <c r="E12" s="91" t="str">
        <f>IF(D12="","",DATEDIF(D12,Facesheet!$B$3,"Y"))</f>
        <v/>
      </c>
      <c r="F12" s="56"/>
      <c r="G12" s="44"/>
    </row>
    <row r="13" spans="1:12" ht="30" customHeight="1" x14ac:dyDescent="0.15">
      <c r="A13" s="91" t="s">
        <v>174</v>
      </c>
      <c r="B13" s="91"/>
      <c r="C13" s="47"/>
      <c r="D13" s="64"/>
      <c r="E13" s="91" t="str">
        <f>IF(D13="","",DATEDIF(D13,Facesheet!$B$3,"Y"))</f>
        <v/>
      </c>
      <c r="F13" s="56"/>
      <c r="G13" s="44"/>
    </row>
    <row r="14" spans="1:12" ht="30" customHeight="1" x14ac:dyDescent="0.15">
      <c r="A14" s="91" t="s">
        <v>183</v>
      </c>
      <c r="B14" s="91"/>
      <c r="C14" s="47"/>
      <c r="D14" s="64"/>
      <c r="E14" s="91" t="str">
        <f>IF(D14="","",DATEDIF(D14,Facesheet!$B$3,"Y"))</f>
        <v/>
      </c>
      <c r="F14" s="56"/>
      <c r="G14" s="44"/>
      <c r="L14" s="32" t="s">
        <v>534</v>
      </c>
    </row>
    <row r="15" spans="1:12" ht="30" customHeight="1" x14ac:dyDescent="0.15">
      <c r="A15" s="91" t="s">
        <v>103</v>
      </c>
      <c r="B15" s="91"/>
      <c r="C15" s="47"/>
      <c r="D15" s="64"/>
      <c r="E15" s="91" t="str">
        <f>IF(D15="","",DATEDIF(D15,Facesheet!$B$3,"Y"))</f>
        <v/>
      </c>
      <c r="F15" s="56"/>
      <c r="G15" s="44"/>
    </row>
    <row r="16" spans="1:12" ht="21.75" customHeight="1" x14ac:dyDescent="0.15">
      <c r="D16" s="108" t="s">
        <v>18</v>
      </c>
      <c r="E16" s="102">
        <f>COUNTA(C11:C15)</f>
        <v>0</v>
      </c>
    </row>
    <row r="17" spans="1:7" ht="27.75" customHeight="1" x14ac:dyDescent="0.15">
      <c r="A17" s="522" t="s">
        <v>664</v>
      </c>
      <c r="B17" s="522"/>
      <c r="C17" s="522"/>
      <c r="D17" s="211"/>
    </row>
    <row r="18" spans="1:7" ht="9" customHeight="1" x14ac:dyDescent="0.15">
      <c r="D18" s="243"/>
    </row>
    <row r="19" spans="1:7" ht="30" customHeight="1" x14ac:dyDescent="0.15">
      <c r="A19" s="90"/>
      <c r="B19" s="90"/>
      <c r="C19" s="90" t="s">
        <v>7</v>
      </c>
      <c r="D19" s="99" t="s">
        <v>3</v>
      </c>
      <c r="E19" s="90" t="s">
        <v>12</v>
      </c>
      <c r="F19" s="90" t="s">
        <v>124</v>
      </c>
      <c r="G19" s="159" t="s">
        <v>345</v>
      </c>
    </row>
    <row r="20" spans="1:7" ht="30" customHeight="1" x14ac:dyDescent="0.15">
      <c r="A20" s="91" t="s">
        <v>4</v>
      </c>
      <c r="B20" s="91"/>
      <c r="C20" s="47"/>
      <c r="D20" s="64"/>
      <c r="E20" s="91" t="str">
        <f>IF(D20="","",DATEDIF(D20,Facesheet!$B$3,"Y"))</f>
        <v/>
      </c>
      <c r="F20" s="56"/>
      <c r="G20" s="44"/>
    </row>
    <row r="21" spans="1:7" ht="30" customHeight="1" x14ac:dyDescent="0.15">
      <c r="A21" s="91" t="s">
        <v>173</v>
      </c>
      <c r="B21" s="91"/>
      <c r="C21" s="47"/>
      <c r="D21" s="64"/>
      <c r="E21" s="91" t="str">
        <f>IF(D21="","",DATEDIF(D21,Facesheet!$B$3,"Y"))</f>
        <v/>
      </c>
      <c r="F21" s="56"/>
      <c r="G21" s="44"/>
    </row>
    <row r="22" spans="1:7" ht="30" customHeight="1" x14ac:dyDescent="0.15">
      <c r="A22" s="91" t="s">
        <v>174</v>
      </c>
      <c r="B22" s="91"/>
      <c r="C22" s="47"/>
      <c r="D22" s="64"/>
      <c r="E22" s="91" t="str">
        <f>IF(D22="","",DATEDIF(D22,Facesheet!$B$3,"Y"))</f>
        <v/>
      </c>
      <c r="F22" s="56"/>
      <c r="G22" s="44"/>
    </row>
    <row r="23" spans="1:7" ht="30" customHeight="1" x14ac:dyDescent="0.15">
      <c r="A23" s="91" t="s">
        <v>183</v>
      </c>
      <c r="B23" s="91"/>
      <c r="C23" s="47"/>
      <c r="D23" s="64"/>
      <c r="E23" s="91" t="str">
        <f>IF(D23="","",DATEDIF(D23,Facesheet!$B$3,"Y"))</f>
        <v/>
      </c>
      <c r="F23" s="56"/>
      <c r="G23" s="44"/>
    </row>
    <row r="24" spans="1:7" ht="30" customHeight="1" x14ac:dyDescent="0.15">
      <c r="A24" s="91" t="s">
        <v>193</v>
      </c>
      <c r="B24" s="91"/>
      <c r="C24" s="47"/>
      <c r="D24" s="64"/>
      <c r="E24" s="91" t="str">
        <f>IF(D24="","",DATEDIF(D24,Facesheet!$B$3,"Y"))</f>
        <v/>
      </c>
      <c r="F24" s="56"/>
      <c r="G24" s="44"/>
    </row>
    <row r="26" spans="1:7" ht="21.75" customHeight="1" x14ac:dyDescent="0.15">
      <c r="A26" s="32" t="s">
        <v>6</v>
      </c>
    </row>
    <row r="27" spans="1:7" ht="21.75" customHeight="1" x14ac:dyDescent="0.15">
      <c r="A27" s="522" t="s">
        <v>640</v>
      </c>
      <c r="B27" s="522"/>
      <c r="C27" s="522"/>
      <c r="D27" s="522"/>
      <c r="E27" s="522"/>
      <c r="F27" s="522"/>
    </row>
    <row r="28" spans="1:7" ht="21.75" customHeight="1" x14ac:dyDescent="0.15">
      <c r="D28" s="108" t="s">
        <v>18</v>
      </c>
      <c r="E28" s="102">
        <f>COUNTA(C20:C26)</f>
        <v>0</v>
      </c>
    </row>
    <row r="29" spans="1:7" ht="21.75" customHeight="1" x14ac:dyDescent="0.15"/>
    <row r="30" spans="1:7" ht="21.75" customHeight="1" x14ac:dyDescent="0.15"/>
    <row r="31" spans="1:7" ht="21.75" customHeight="1" x14ac:dyDescent="0.15"/>
    <row r="32" spans="1:7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  <row r="577" ht="21.75" customHeight="1" x14ac:dyDescent="0.15"/>
    <row r="578" ht="21.75" customHeight="1" x14ac:dyDescent="0.15"/>
    <row r="579" ht="21.75" customHeight="1" x14ac:dyDescent="0.15"/>
  </sheetData>
  <sheetProtection algorithmName="SHA-512" hashValue="TUCfVAQXk05BOI8cpovSHw9E+R2m0w/upS/uQKiYpM+n8uyFxtRZfCF+cGUcmVglit5hcfK19O8tVxVrOmrM3w==" saltValue="rh00WU9IXtmCn6i5Oh62Qg==" spinCount="100000" sheet="1" selectLockedCells="1"/>
  <mergeCells count="4">
    <mergeCell ref="A27:F27"/>
    <mergeCell ref="A8:C8"/>
    <mergeCell ref="A17:C17"/>
    <mergeCell ref="A4:G4"/>
  </mergeCells>
  <phoneticPr fontId="4"/>
  <conditionalFormatting sqref="E20:E23">
    <cfRule type="containsText" dxfId="34" priority="3" operator="containsText" text="122">
      <formula>NOT(ISERROR(SEARCH("122",E20)))</formula>
    </cfRule>
  </conditionalFormatting>
  <conditionalFormatting sqref="E24">
    <cfRule type="containsText" dxfId="33" priority="2" operator="containsText" text="122">
      <formula>NOT(ISERROR(SEARCH("122",E24)))</formula>
    </cfRule>
  </conditionalFormatting>
  <conditionalFormatting sqref="E11:E15">
    <cfRule type="cellIs" dxfId="32" priority="1" operator="equal">
      <formula>122</formula>
    </cfRule>
  </conditionalFormatting>
  <dataValidations count="1">
    <dataValidation type="list" allowBlank="1" showInputMessage="1" showErrorMessage="1" sqref="G20:G24 G11:G15" xr:uid="{95E599D7-15EA-4EDF-B712-063B67A2A5D7}">
      <formula1>$L$14:$L$15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5">
    <pageSetUpPr fitToPage="1"/>
  </sheetPr>
  <dimension ref="A1:O572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1.25" style="32" customWidth="1"/>
    <col min="2" max="2" width="20.375" style="32" hidden="1" customWidth="1"/>
    <col min="3" max="3" width="17.5" style="32" customWidth="1"/>
    <col min="4" max="4" width="13.75" style="89" customWidth="1"/>
    <col min="5" max="5" width="7" style="32" customWidth="1"/>
    <col min="6" max="6" width="35.125" style="32" customWidth="1"/>
    <col min="7" max="7" width="6.375" style="32" customWidth="1"/>
    <col min="8" max="8" width="6.875" style="32" customWidth="1"/>
    <col min="9" max="9" width="15.625" style="32" hidden="1" customWidth="1"/>
    <col min="10" max="10" width="3.625" style="32" hidden="1" customWidth="1"/>
    <col min="11" max="14" width="3.625" style="32" customWidth="1"/>
    <col min="15" max="15" width="3.625" style="32" hidden="1" customWidth="1"/>
    <col min="16" max="108" width="3.625" style="32" customWidth="1"/>
    <col min="109" max="16384" width="9" style="32"/>
  </cols>
  <sheetData>
    <row r="1" spans="1:15" x14ac:dyDescent="0.15">
      <c r="H1" s="86" t="s">
        <v>196</v>
      </c>
    </row>
    <row r="2" spans="1:15" s="36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D2" s="97"/>
      <c r="H2" s="83"/>
    </row>
    <row r="4" spans="1:15" ht="24" x14ac:dyDescent="0.15">
      <c r="A4" s="527" t="s">
        <v>628</v>
      </c>
      <c r="B4" s="527"/>
      <c r="C4" s="527"/>
      <c r="D4" s="527"/>
      <c r="E4" s="527"/>
      <c r="F4" s="527"/>
      <c r="G4" s="527"/>
      <c r="H4" s="527"/>
    </row>
    <row r="5" spans="1:15" ht="21.75" customHeight="1" x14ac:dyDescent="0.15"/>
    <row r="6" spans="1:15" ht="21.75" customHeight="1" x14ac:dyDescent="0.15">
      <c r="A6" s="86" t="s">
        <v>113</v>
      </c>
      <c r="B6" s="86"/>
      <c r="C6" s="248">
        <f>'0.役員名簿'!$B$7</f>
        <v>0</v>
      </c>
      <c r="D6" s="89" t="s">
        <v>195</v>
      </c>
    </row>
    <row r="7" spans="1:15" ht="21.75" customHeight="1" x14ac:dyDescent="0.15"/>
    <row r="8" spans="1:15" ht="28.5" customHeight="1" x14ac:dyDescent="0.15">
      <c r="A8" s="33" t="s">
        <v>280</v>
      </c>
      <c r="C8" s="100">
        <f>G22</f>
        <v>30774</v>
      </c>
      <c r="D8" s="214" t="s">
        <v>517</v>
      </c>
    </row>
    <row r="9" spans="1:15" x14ac:dyDescent="0.15">
      <c r="D9" s="211"/>
    </row>
    <row r="10" spans="1:15" ht="30" customHeight="1" x14ac:dyDescent="0.15">
      <c r="A10" s="90"/>
      <c r="B10" s="90"/>
      <c r="C10" s="90" t="s">
        <v>7</v>
      </c>
      <c r="D10" s="133" t="s">
        <v>3</v>
      </c>
      <c r="E10" s="96" t="s">
        <v>12</v>
      </c>
      <c r="F10" s="96" t="s">
        <v>124</v>
      </c>
      <c r="G10" s="159" t="s">
        <v>345</v>
      </c>
      <c r="H10" s="90" t="s">
        <v>9</v>
      </c>
    </row>
    <row r="11" spans="1:15" ht="45" customHeight="1" x14ac:dyDescent="0.15">
      <c r="A11" s="91" t="s">
        <v>4</v>
      </c>
      <c r="B11" s="91"/>
      <c r="C11" s="47"/>
      <c r="D11" s="68"/>
      <c r="E11" s="82" t="str">
        <f>IF(D11="","",DATEDIF(D11,Facesheet!$B$3,"Y"))</f>
        <v/>
      </c>
      <c r="F11" s="148"/>
      <c r="G11" s="44"/>
      <c r="H11" s="46"/>
      <c r="I11" s="100">
        <f ca="1">TODAY()</f>
        <v>45467</v>
      </c>
      <c r="J11" s="32" t="s">
        <v>13</v>
      </c>
      <c r="O11" s="32" t="s">
        <v>534</v>
      </c>
    </row>
    <row r="12" spans="1:15" ht="45" customHeight="1" x14ac:dyDescent="0.15">
      <c r="A12" s="91" t="s">
        <v>173</v>
      </c>
      <c r="B12" s="91"/>
      <c r="C12" s="47"/>
      <c r="D12" s="68"/>
      <c r="E12" s="106" t="str">
        <f>IF(D12="","",DATEDIF(D12,Facesheet!$B$3,"Y"))</f>
        <v/>
      </c>
      <c r="F12" s="148"/>
      <c r="G12" s="44"/>
      <c r="H12" s="46"/>
      <c r="I12" s="100">
        <v>30043</v>
      </c>
    </row>
    <row r="13" spans="1:15" ht="45" customHeight="1" x14ac:dyDescent="0.15">
      <c r="A13" s="91" t="s">
        <v>178</v>
      </c>
      <c r="B13" s="91"/>
      <c r="C13" s="47"/>
      <c r="D13" s="68"/>
      <c r="E13" s="106" t="str">
        <f>IF(D13="","",DATEDIF(D13,Facesheet!$B$3,"Y"))</f>
        <v/>
      </c>
      <c r="F13" s="148"/>
      <c r="G13" s="44"/>
      <c r="H13" s="46"/>
    </row>
    <row r="14" spans="1:15" ht="45" customHeight="1" x14ac:dyDescent="0.15">
      <c r="A14" s="91" t="s">
        <v>174</v>
      </c>
      <c r="B14" s="91"/>
      <c r="C14" s="47"/>
      <c r="D14" s="68"/>
      <c r="E14" s="106" t="str">
        <f>IF(D14="","",DATEDIF(D14,Facesheet!$B$3,"Y"))</f>
        <v/>
      </c>
      <c r="F14" s="148"/>
      <c r="G14" s="44"/>
      <c r="H14" s="46"/>
    </row>
    <row r="15" spans="1:15" ht="45" customHeight="1" x14ac:dyDescent="0.15">
      <c r="A15" s="91" t="s">
        <v>179</v>
      </c>
      <c r="B15" s="91"/>
      <c r="C15" s="47"/>
      <c r="D15" s="68"/>
      <c r="E15" s="106" t="str">
        <f>IF(D15="","",DATEDIF(D15,Facesheet!$B$3,"Y"))</f>
        <v/>
      </c>
      <c r="F15" s="148"/>
      <c r="G15" s="44"/>
      <c r="H15" s="46"/>
    </row>
    <row r="16" spans="1:15" ht="45" customHeight="1" x14ac:dyDescent="0.15">
      <c r="A16" s="91" t="s">
        <v>183</v>
      </c>
      <c r="B16" s="91"/>
      <c r="C16" s="47"/>
      <c r="D16" s="68"/>
      <c r="E16" s="106" t="str">
        <f>IF(D16="","",DATEDIF(D16,Facesheet!$B$3,"Y"))</f>
        <v/>
      </c>
      <c r="F16" s="148"/>
      <c r="G16" s="44"/>
      <c r="H16" s="46"/>
    </row>
    <row r="17" spans="1:8" ht="45" customHeight="1" x14ac:dyDescent="0.15">
      <c r="A17" s="91" t="s">
        <v>193</v>
      </c>
      <c r="B17" s="91"/>
      <c r="C17" s="47"/>
      <c r="D17" s="68"/>
      <c r="E17" s="106" t="str">
        <f>IF(D17="","",DATEDIF(D17,Facesheet!$B$3,"Y"))</f>
        <v/>
      </c>
      <c r="F17" s="148"/>
      <c r="G17" s="44"/>
      <c r="H17" s="46"/>
    </row>
    <row r="19" spans="1:8" ht="21.75" customHeight="1" x14ac:dyDescent="0.15">
      <c r="A19" s="32" t="s">
        <v>498</v>
      </c>
    </row>
    <row r="20" spans="1:8" ht="21.75" customHeight="1" x14ac:dyDescent="0.15">
      <c r="A20" s="32" t="s">
        <v>640</v>
      </c>
      <c r="D20" s="32"/>
    </row>
    <row r="21" spans="1:8" ht="21.75" customHeight="1" x14ac:dyDescent="0.15">
      <c r="D21" s="108" t="s">
        <v>18</v>
      </c>
      <c r="E21" s="102">
        <f>COUNTA(C11:C17)</f>
        <v>0</v>
      </c>
    </row>
    <row r="22" spans="1:8" ht="21.75" customHeight="1" x14ac:dyDescent="0.15">
      <c r="G22" s="100">
        <v>30774</v>
      </c>
    </row>
    <row r="23" spans="1:8" ht="21.75" customHeight="1" x14ac:dyDescent="0.15"/>
    <row r="24" spans="1:8" ht="21.75" customHeight="1" x14ac:dyDescent="0.15"/>
    <row r="25" spans="1:8" ht="21.75" customHeight="1" x14ac:dyDescent="0.15"/>
    <row r="26" spans="1:8" ht="21.75" customHeight="1" x14ac:dyDescent="0.15"/>
    <row r="27" spans="1:8" ht="21.75" customHeight="1" x14ac:dyDescent="0.15"/>
    <row r="28" spans="1:8" ht="21.75" customHeight="1" x14ac:dyDescent="0.15"/>
    <row r="29" spans="1:8" ht="21.75" customHeight="1" x14ac:dyDescent="0.15"/>
    <row r="30" spans="1:8" ht="21.75" customHeight="1" x14ac:dyDescent="0.15"/>
    <row r="31" spans="1:8" ht="21.75" customHeight="1" x14ac:dyDescent="0.15"/>
    <row r="32" spans="1:8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</sheetData>
  <sheetProtection algorithmName="SHA-512" hashValue="qhtEEmmLyItmCCEQA/EMMRLVM8EVTmknSjF9Ioigz8LScVn3u3TZ3GJUnsXcn1/3dt9TOvOmKBeWFb+bYdSLlA==" saltValue="r6hy9SOCIDkK+esxhN99ag==" spinCount="100000" sheet="1" selectLockedCells="1"/>
  <mergeCells count="1">
    <mergeCell ref="A4:H4"/>
  </mergeCells>
  <phoneticPr fontId="4"/>
  <conditionalFormatting sqref="D12:D17">
    <cfRule type="cellIs" dxfId="31" priority="3" operator="lessThan">
      <formula>30774</formula>
    </cfRule>
    <cfRule type="cellIs" dxfId="30" priority="4" operator="lessThan">
      <formula>30774</formula>
    </cfRule>
  </conditionalFormatting>
  <conditionalFormatting sqref="E12:E17">
    <cfRule type="cellIs" dxfId="29" priority="1" operator="greaterThan">
      <formula>39</formula>
    </cfRule>
    <cfRule type="cellIs" dxfId="28" priority="2" operator="greaterThan">
      <formula>39</formula>
    </cfRule>
  </conditionalFormatting>
  <dataValidations count="1">
    <dataValidation type="list" allowBlank="1" showInputMessage="1" showErrorMessage="1" sqref="G11:H17" xr:uid="{8AF88167-5082-4A6A-9B4D-A8F820AD5E04}">
      <formula1>$O$11:$O$12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6">
    <pageSetUpPr fitToPage="1"/>
  </sheetPr>
  <dimension ref="A1:P57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20.125" style="32" customWidth="1"/>
    <col min="2" max="2" width="15.75" style="89" customWidth="1"/>
    <col min="3" max="3" width="7.375" style="32" customWidth="1"/>
    <col min="4" max="4" width="45.5" style="32" customWidth="1"/>
    <col min="5" max="5" width="7.625" style="32" customWidth="1"/>
    <col min="6" max="6" width="15.625" style="32" hidden="1" customWidth="1"/>
    <col min="7" max="8" width="3.625" style="32" hidden="1" customWidth="1"/>
    <col min="9" max="15" width="3.625" style="32" customWidth="1"/>
    <col min="16" max="16" width="3.625" style="32" hidden="1" customWidth="1"/>
    <col min="17" max="105" width="3.625" style="32" customWidth="1"/>
    <col min="106" max="16384" width="9" style="32"/>
  </cols>
  <sheetData>
    <row r="1" spans="1:16" x14ac:dyDescent="0.15">
      <c r="E1" s="86" t="s">
        <v>199</v>
      </c>
    </row>
    <row r="2" spans="1:16" s="36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E2" s="83"/>
    </row>
    <row r="4" spans="1:16" ht="35.1" customHeight="1" x14ac:dyDescent="0.15">
      <c r="A4" s="527" t="s">
        <v>628</v>
      </c>
      <c r="B4" s="527"/>
      <c r="C4" s="527"/>
      <c r="D4" s="527"/>
      <c r="E4" s="527"/>
    </row>
    <row r="5" spans="1:16" ht="9" customHeight="1" x14ac:dyDescent="0.15"/>
    <row r="6" spans="1:16" ht="21.75" customHeight="1" x14ac:dyDescent="0.15">
      <c r="A6" s="86" t="s">
        <v>113</v>
      </c>
      <c r="B6" s="305">
        <f>'0.役員名簿'!$B$7</f>
        <v>0</v>
      </c>
      <c r="C6" s="32" t="s">
        <v>197</v>
      </c>
    </row>
    <row r="7" spans="1:16" ht="11.1" customHeight="1" x14ac:dyDescent="0.15"/>
    <row r="8" spans="1:16" ht="29.25" customHeight="1" x14ac:dyDescent="0.15">
      <c r="A8" s="33" t="s">
        <v>685</v>
      </c>
      <c r="B8" s="32"/>
      <c r="C8" s="33"/>
    </row>
    <row r="9" spans="1:16" ht="9" customHeight="1" x14ac:dyDescent="0.15">
      <c r="C9" s="33"/>
    </row>
    <row r="10" spans="1:16" ht="29.25" customHeight="1" x14ac:dyDescent="0.15">
      <c r="A10" s="90" t="s">
        <v>7</v>
      </c>
      <c r="B10" s="133" t="s">
        <v>3</v>
      </c>
      <c r="C10" s="96" t="s">
        <v>12</v>
      </c>
      <c r="D10" s="90" t="s">
        <v>8</v>
      </c>
      <c r="E10" s="159" t="s">
        <v>345</v>
      </c>
    </row>
    <row r="11" spans="1:16" ht="36.950000000000003" customHeight="1" x14ac:dyDescent="0.15">
      <c r="A11" s="47"/>
      <c r="B11" s="67"/>
      <c r="C11" s="82" t="str">
        <f>IF(B11="","",DATEDIF(B11,Facesheet!$B$3,"Y"))</f>
        <v/>
      </c>
      <c r="D11" s="45"/>
      <c r="E11" s="44"/>
      <c r="F11" s="100">
        <f ca="1">TODAY()</f>
        <v>45467</v>
      </c>
      <c r="G11" s="32" t="s">
        <v>13</v>
      </c>
      <c r="P11" s="32" t="s">
        <v>534</v>
      </c>
    </row>
    <row r="12" spans="1:16" ht="36.950000000000003" customHeight="1" x14ac:dyDescent="0.15">
      <c r="A12" s="47"/>
      <c r="B12" s="67"/>
      <c r="C12" s="82" t="str">
        <f>IF(B12="","",DATEDIF(B12,Facesheet!$B$3,"Y"))</f>
        <v/>
      </c>
      <c r="D12" s="45"/>
      <c r="E12" s="44"/>
    </row>
    <row r="13" spans="1:16" ht="36.950000000000003" customHeight="1" x14ac:dyDescent="0.15">
      <c r="A13" s="47"/>
      <c r="B13" s="67"/>
      <c r="C13" s="82" t="str">
        <f>IF(B13="","",DATEDIF(B13,Facesheet!$B$3,"Y"))</f>
        <v/>
      </c>
      <c r="D13" s="45"/>
      <c r="E13" s="44"/>
    </row>
    <row r="14" spans="1:16" ht="36.950000000000003" customHeight="1" x14ac:dyDescent="0.15">
      <c r="A14" s="47"/>
      <c r="B14" s="67"/>
      <c r="C14" s="82" t="str">
        <f>IF(B14="","",DATEDIF(B14,Facesheet!$B$3,"Y"))</f>
        <v/>
      </c>
      <c r="D14" s="45"/>
      <c r="E14" s="44"/>
    </row>
    <row r="15" spans="1:16" ht="36.950000000000003" customHeight="1" x14ac:dyDescent="0.15">
      <c r="A15" s="47"/>
      <c r="B15" s="67"/>
      <c r="C15" s="82" t="str">
        <f>IF(B15="","",DATEDIF(B15,Facesheet!$B$3,"Y"))</f>
        <v/>
      </c>
      <c r="D15" s="45"/>
      <c r="E15" s="44"/>
    </row>
    <row r="16" spans="1:16" ht="36.950000000000003" customHeight="1" x14ac:dyDescent="0.15">
      <c r="A16" s="47"/>
      <c r="B16" s="67"/>
      <c r="C16" s="82" t="str">
        <f>IF(B16="","",DATEDIF(B16,Facesheet!$B$3,"Y"))</f>
        <v/>
      </c>
      <c r="D16" s="45"/>
      <c r="E16" s="44"/>
    </row>
    <row r="17" spans="1:5" ht="36.950000000000003" customHeight="1" x14ac:dyDescent="0.15">
      <c r="A17" s="47"/>
      <c r="B17" s="67"/>
      <c r="C17" s="82" t="str">
        <f>IF(B17="","",DATEDIF(B17,Facesheet!$B$3,"Y"))</f>
        <v/>
      </c>
      <c r="D17" s="45"/>
      <c r="E17" s="44"/>
    </row>
    <row r="18" spans="1:5" ht="36.950000000000003" customHeight="1" x14ac:dyDescent="0.15">
      <c r="A18" s="47"/>
      <c r="B18" s="67"/>
      <c r="C18" s="82" t="str">
        <f>IF(B18="","",DATEDIF(B18,Facesheet!$B$3,"Y"))</f>
        <v/>
      </c>
      <c r="D18" s="45"/>
      <c r="E18" s="44"/>
    </row>
    <row r="19" spans="1:5" ht="36.950000000000003" customHeight="1" x14ac:dyDescent="0.15">
      <c r="A19" s="47"/>
      <c r="B19" s="67"/>
      <c r="C19" s="82" t="str">
        <f>IF(B19="","",DATEDIF(B19,Facesheet!$B$3,"Y"))</f>
        <v/>
      </c>
      <c r="D19" s="45"/>
      <c r="E19" s="44"/>
    </row>
    <row r="20" spans="1:5" ht="36.950000000000003" customHeight="1" x14ac:dyDescent="0.15">
      <c r="A20" s="47"/>
      <c r="B20" s="67"/>
      <c r="C20" s="82" t="str">
        <f>IF(B20="","",DATEDIF(B20,Facesheet!$B$3,"Y"))</f>
        <v/>
      </c>
      <c r="D20" s="45"/>
      <c r="E20" s="44"/>
    </row>
    <row r="22" spans="1:5" ht="21.75" customHeight="1" x14ac:dyDescent="0.15">
      <c r="A22" s="32" t="s">
        <v>198</v>
      </c>
    </row>
    <row r="23" spans="1:5" ht="21.75" customHeight="1" x14ac:dyDescent="0.15">
      <c r="A23" s="32" t="s">
        <v>640</v>
      </c>
    </row>
    <row r="24" spans="1:5" ht="21.75" customHeight="1" x14ac:dyDescent="0.15">
      <c r="B24" s="108" t="s">
        <v>18</v>
      </c>
      <c r="C24" s="102">
        <f>COUNTA(A11:A20)</f>
        <v>0</v>
      </c>
    </row>
    <row r="25" spans="1:5" ht="21.75" customHeight="1" x14ac:dyDescent="0.15"/>
    <row r="26" spans="1:5" ht="21.75" customHeight="1" x14ac:dyDescent="0.15"/>
    <row r="27" spans="1:5" ht="21.75" customHeight="1" x14ac:dyDescent="0.15"/>
    <row r="28" spans="1:5" ht="21.75" customHeight="1" x14ac:dyDescent="0.15"/>
    <row r="29" spans="1:5" ht="21.75" customHeight="1" x14ac:dyDescent="0.15"/>
    <row r="30" spans="1:5" ht="21.75" customHeight="1" x14ac:dyDescent="0.15"/>
    <row r="31" spans="1:5" ht="21.75" customHeight="1" x14ac:dyDescent="0.15"/>
    <row r="32" spans="1:5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</sheetData>
  <sheetProtection algorithmName="SHA-512" hashValue="ox501pP/R0QplC4NF/lUuOVypmd8sRkQi/NKq7j6M4wmZF+g7NG54K6Pn0s1Q7EVSrEeyVhwtAv8cEQ5wqDRWg==" saltValue="YBZH8DevZxukD26loUhaEA==" spinCount="100000" sheet="1" selectLockedCells="1"/>
  <mergeCells count="1">
    <mergeCell ref="A4:E4"/>
  </mergeCells>
  <phoneticPr fontId="4"/>
  <conditionalFormatting sqref="C11:C20">
    <cfRule type="containsText" dxfId="27" priority="1" operator="containsText" text="122">
      <formula>NOT(ISERROR(SEARCH("122",C11)))</formula>
    </cfRule>
  </conditionalFormatting>
  <dataValidations count="1">
    <dataValidation type="list" allowBlank="1" showInputMessage="1" showErrorMessage="1" sqref="E11:E20" xr:uid="{0FB4E99E-70FF-4091-AFD2-918CA55FEA12}">
      <formula1>$P$11:$P$12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7">
    <pageSetUpPr fitToPage="1"/>
  </sheetPr>
  <dimension ref="A1:J575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11.375" style="32" customWidth="1"/>
    <col min="2" max="2" width="6.375" style="32" customWidth="1"/>
    <col min="3" max="3" width="17.375" style="32" customWidth="1"/>
    <col min="4" max="4" width="18.125" style="89" customWidth="1"/>
    <col min="5" max="5" width="6.25" style="32" customWidth="1"/>
    <col min="6" max="6" width="41.25" style="32" customWidth="1"/>
    <col min="7" max="7" width="15.625" style="32" hidden="1" customWidth="1"/>
    <col min="8" max="10" width="3.625" style="32" hidden="1" customWidth="1"/>
    <col min="11" max="106" width="3.625" style="32" customWidth="1"/>
    <col min="107" max="16384" width="9" style="32"/>
  </cols>
  <sheetData>
    <row r="1" spans="1:8" x14ac:dyDescent="0.15">
      <c r="F1" s="86" t="s">
        <v>200</v>
      </c>
    </row>
    <row r="2" spans="1:8" s="36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D2" s="97"/>
      <c r="F2" s="83"/>
    </row>
    <row r="4" spans="1:8" ht="27" customHeight="1" x14ac:dyDescent="0.15">
      <c r="A4" s="527" t="s">
        <v>238</v>
      </c>
      <c r="B4" s="527"/>
      <c r="C4" s="527"/>
      <c r="D4" s="527"/>
      <c r="E4" s="527"/>
      <c r="F4" s="527"/>
    </row>
    <row r="5" spans="1:8" ht="6" customHeight="1" x14ac:dyDescent="0.15"/>
    <row r="6" spans="1:8" ht="21.75" customHeight="1" x14ac:dyDescent="0.15">
      <c r="A6" s="86" t="s">
        <v>14</v>
      </c>
      <c r="B6" s="86" t="s">
        <v>201</v>
      </c>
      <c r="C6" s="248">
        <f>'0.役員名簿'!$B$7</f>
        <v>0</v>
      </c>
      <c r="D6" s="89" t="s">
        <v>202</v>
      </c>
    </row>
    <row r="7" spans="1:8" ht="6.95" customHeight="1" x14ac:dyDescent="0.15"/>
    <row r="8" spans="1:8" ht="28.5" customHeight="1" x14ac:dyDescent="0.15">
      <c r="A8" s="525" t="s">
        <v>608</v>
      </c>
      <c r="B8" s="525"/>
      <c r="C8" s="193"/>
      <c r="D8" s="242">
        <f>F33</f>
        <v>30772</v>
      </c>
      <c r="E8" s="32" t="s">
        <v>523</v>
      </c>
    </row>
    <row r="9" spans="1:8" ht="9" customHeight="1" x14ac:dyDescent="0.15"/>
    <row r="10" spans="1:8" ht="24" customHeight="1" x14ac:dyDescent="0.15">
      <c r="A10" s="90"/>
      <c r="B10" s="90" t="s">
        <v>2</v>
      </c>
      <c r="C10" s="90" t="s">
        <v>7</v>
      </c>
      <c r="D10" s="99" t="s">
        <v>3</v>
      </c>
      <c r="E10" s="90" t="s">
        <v>12</v>
      </c>
      <c r="F10" s="90" t="s">
        <v>8</v>
      </c>
    </row>
    <row r="11" spans="1:8" ht="28.5" customHeight="1" x14ac:dyDescent="0.15">
      <c r="A11" s="91" t="s">
        <v>4</v>
      </c>
      <c r="B11" s="91">
        <v>30</v>
      </c>
      <c r="C11" s="47"/>
      <c r="D11" s="68"/>
      <c r="E11" s="91" t="str">
        <f>IF(D11="","",DATEDIF(D11,Facesheet!$B$3,"Y"))</f>
        <v/>
      </c>
      <c r="F11" s="56"/>
      <c r="G11" s="100">
        <f ca="1">TODAY()</f>
        <v>45467</v>
      </c>
      <c r="H11" s="32" t="s">
        <v>13</v>
      </c>
    </row>
    <row r="12" spans="1:8" ht="28.5" customHeight="1" x14ac:dyDescent="0.15">
      <c r="A12" s="91" t="s">
        <v>10</v>
      </c>
      <c r="B12" s="91">
        <v>10</v>
      </c>
      <c r="C12" s="47"/>
      <c r="D12" s="68"/>
      <c r="E12" s="91" t="str">
        <f>IF(D12="","",DATEDIF(D12,Facesheet!$B$3,"Y"))</f>
        <v/>
      </c>
      <c r="F12" s="56"/>
      <c r="G12" s="100">
        <v>30041</v>
      </c>
    </row>
    <row r="13" spans="1:8" ht="28.5" customHeight="1" x14ac:dyDescent="0.15">
      <c r="A13" s="91" t="s">
        <v>10</v>
      </c>
      <c r="B13" s="44"/>
      <c r="C13" s="47"/>
      <c r="D13" s="68"/>
      <c r="E13" s="91" t="str">
        <f>IF(D13="","",DATEDIF(D13,Facesheet!$B$3,"Y"))</f>
        <v/>
      </c>
      <c r="F13" s="56"/>
    </row>
    <row r="14" spans="1:8" ht="28.5" customHeight="1" x14ac:dyDescent="0.15">
      <c r="A14" s="91" t="s">
        <v>10</v>
      </c>
      <c r="B14" s="44"/>
      <c r="C14" s="47"/>
      <c r="D14" s="68"/>
      <c r="E14" s="91" t="str">
        <f>IF(D14="","",DATEDIF(D14,Facesheet!$B$3,"Y"))</f>
        <v/>
      </c>
      <c r="F14" s="56"/>
    </row>
    <row r="15" spans="1:8" ht="28.5" customHeight="1" x14ac:dyDescent="0.15">
      <c r="A15" s="91" t="s">
        <v>10</v>
      </c>
      <c r="B15" s="44"/>
      <c r="C15" s="47"/>
      <c r="D15" s="68"/>
      <c r="E15" s="91" t="str">
        <f>IF(D15="","",DATEDIF(D15,Facesheet!$B$3,"Y"))</f>
        <v/>
      </c>
      <c r="F15" s="56"/>
    </row>
    <row r="16" spans="1:8" ht="28.5" customHeight="1" x14ac:dyDescent="0.15">
      <c r="A16" s="91" t="s">
        <v>10</v>
      </c>
      <c r="B16" s="44"/>
      <c r="C16" s="47"/>
      <c r="D16" s="68"/>
      <c r="E16" s="91" t="str">
        <f>IF(D16="","",DATEDIF(D16,Facesheet!$B$3,"Y"))</f>
        <v/>
      </c>
      <c r="F16" s="56"/>
    </row>
    <row r="17" spans="1:6" ht="28.5" customHeight="1" x14ac:dyDescent="0.15">
      <c r="A17" s="91" t="s">
        <v>10</v>
      </c>
      <c r="B17" s="44"/>
      <c r="C17" s="47"/>
      <c r="D17" s="68"/>
      <c r="E17" s="91" t="str">
        <f>IF(D17="","",DATEDIF(D17,Facesheet!$B$3,"Y"))</f>
        <v/>
      </c>
      <c r="F17" s="56"/>
    </row>
    <row r="18" spans="1:6" ht="28.5" customHeight="1" x14ac:dyDescent="0.15">
      <c r="A18" s="91" t="s">
        <v>10</v>
      </c>
      <c r="B18" s="44"/>
      <c r="C18" s="47"/>
      <c r="D18" s="68"/>
      <c r="E18" s="91" t="str">
        <f>IF(D18="","",DATEDIF(D18,Facesheet!$B$3,"Y"))</f>
        <v/>
      </c>
      <c r="F18" s="56"/>
    </row>
    <row r="19" spans="1:6" ht="28.5" customHeight="1" x14ac:dyDescent="0.15">
      <c r="A19" s="91" t="s">
        <v>10</v>
      </c>
      <c r="B19" s="44"/>
      <c r="C19" s="47"/>
      <c r="D19" s="68"/>
      <c r="E19" s="91" t="str">
        <f>IF(D19="","",DATEDIF(D19,Facesheet!$B$3,"Y"))</f>
        <v/>
      </c>
      <c r="F19" s="56"/>
    </row>
    <row r="20" spans="1:6" ht="28.5" customHeight="1" x14ac:dyDescent="0.15">
      <c r="A20" s="91" t="s">
        <v>10</v>
      </c>
      <c r="B20" s="44"/>
      <c r="C20" s="47"/>
      <c r="D20" s="68"/>
      <c r="E20" s="91" t="str">
        <f>IF(D20="","",DATEDIF(D20,Facesheet!$B$3,"Y"))</f>
        <v/>
      </c>
      <c r="F20" s="56"/>
    </row>
    <row r="21" spans="1:6" ht="28.5" customHeight="1" x14ac:dyDescent="0.15">
      <c r="A21" s="91" t="s">
        <v>10</v>
      </c>
      <c r="B21" s="44"/>
      <c r="C21" s="47"/>
      <c r="D21" s="68"/>
      <c r="E21" s="91" t="str">
        <f>IF(D21="","",DATEDIF(D21,Facesheet!$B$3,"Y"))</f>
        <v/>
      </c>
      <c r="F21" s="56"/>
    </row>
    <row r="22" spans="1:6" ht="28.5" customHeight="1" x14ac:dyDescent="0.15">
      <c r="A22" s="91" t="s">
        <v>10</v>
      </c>
      <c r="B22" s="44"/>
      <c r="C22" s="47"/>
      <c r="D22" s="68"/>
      <c r="E22" s="91" t="str">
        <f>IF(D22="","",DATEDIF(D22,Facesheet!$B$3,"Y"))</f>
        <v/>
      </c>
      <c r="F22" s="56"/>
    </row>
    <row r="23" spans="1:6" ht="28.5" customHeight="1" x14ac:dyDescent="0.15">
      <c r="A23" s="91" t="s">
        <v>10</v>
      </c>
      <c r="B23" s="44"/>
      <c r="C23" s="47"/>
      <c r="D23" s="68"/>
      <c r="E23" s="91" t="str">
        <f>IF(D23="","",DATEDIF(D23,Facesheet!$B$3,"Y"))</f>
        <v/>
      </c>
      <c r="F23" s="56"/>
    </row>
    <row r="24" spans="1:6" ht="28.5" customHeight="1" x14ac:dyDescent="0.15">
      <c r="A24" s="91" t="s">
        <v>10</v>
      </c>
      <c r="B24" s="44"/>
      <c r="C24" s="47"/>
      <c r="D24" s="68"/>
      <c r="E24" s="91" t="str">
        <f>IF(D24="","",DATEDIF(D24,Facesheet!$B$3,"Y"))</f>
        <v/>
      </c>
      <c r="F24" s="56"/>
    </row>
    <row r="25" spans="1:6" ht="28.5" customHeight="1" x14ac:dyDescent="0.15">
      <c r="A25" s="91" t="s">
        <v>10</v>
      </c>
      <c r="B25" s="44"/>
      <c r="C25" s="47"/>
      <c r="D25" s="68"/>
      <c r="E25" s="91" t="str">
        <f>IF(D25="","",DATEDIF(D25,Facesheet!$B$3,"Y"))</f>
        <v/>
      </c>
      <c r="F25" s="56"/>
    </row>
    <row r="26" spans="1:6" ht="28.5" customHeight="1" x14ac:dyDescent="0.15">
      <c r="A26" s="91" t="s">
        <v>10</v>
      </c>
      <c r="B26" s="44"/>
      <c r="C26" s="47"/>
      <c r="D26" s="68"/>
      <c r="E26" s="91" t="str">
        <f>IF(D26="","",DATEDIF(D26,Facesheet!$B$3,"Y"))</f>
        <v/>
      </c>
      <c r="F26" s="56"/>
    </row>
    <row r="27" spans="1:6" ht="28.5" customHeight="1" x14ac:dyDescent="0.15">
      <c r="A27" s="91" t="s">
        <v>10</v>
      </c>
      <c r="B27" s="44"/>
      <c r="C27" s="47"/>
      <c r="D27" s="68"/>
      <c r="E27" s="91" t="str">
        <f>IF(D27="","",DATEDIF(D27,Facesheet!$B$3,"Y"))</f>
        <v/>
      </c>
      <c r="F27" s="56"/>
    </row>
    <row r="28" spans="1:6" ht="28.5" customHeight="1" x14ac:dyDescent="0.15">
      <c r="A28" s="91" t="s">
        <v>10</v>
      </c>
      <c r="B28" s="44"/>
      <c r="C28" s="47"/>
      <c r="D28" s="68"/>
      <c r="E28" s="91" t="str">
        <f>IF(D28="","",DATEDIF(D28,Facesheet!$B$3,"Y"))</f>
        <v/>
      </c>
      <c r="F28" s="56"/>
    </row>
    <row r="29" spans="1:6" ht="5.0999999999999996" customHeight="1" x14ac:dyDescent="0.15"/>
    <row r="30" spans="1:6" ht="21.75" customHeight="1" x14ac:dyDescent="0.15">
      <c r="A30" s="32" t="s">
        <v>6</v>
      </c>
    </row>
    <row r="31" spans="1:6" ht="21.75" customHeight="1" x14ac:dyDescent="0.15">
      <c r="A31" s="32" t="s">
        <v>203</v>
      </c>
    </row>
    <row r="32" spans="1:6" ht="21.75" customHeight="1" x14ac:dyDescent="0.15">
      <c r="D32" s="108" t="s">
        <v>18</v>
      </c>
      <c r="E32" s="102">
        <f>COUNTA(C11:C28)</f>
        <v>0</v>
      </c>
    </row>
    <row r="33" spans="6:6" ht="21.75" customHeight="1" x14ac:dyDescent="0.15">
      <c r="F33" s="100">
        <v>30772</v>
      </c>
    </row>
    <row r="34" spans="6:6" ht="21.75" customHeight="1" x14ac:dyDescent="0.15"/>
    <row r="35" spans="6:6" ht="21.75" customHeight="1" x14ac:dyDescent="0.15"/>
    <row r="36" spans="6:6" ht="21.75" customHeight="1" x14ac:dyDescent="0.15"/>
    <row r="37" spans="6:6" ht="21.75" customHeight="1" x14ac:dyDescent="0.15"/>
    <row r="38" spans="6:6" ht="21.75" customHeight="1" x14ac:dyDescent="0.15"/>
    <row r="39" spans="6:6" ht="21.75" customHeight="1" x14ac:dyDescent="0.15"/>
    <row r="40" spans="6:6" ht="21.75" customHeight="1" x14ac:dyDescent="0.15"/>
    <row r="41" spans="6:6" ht="21.75" customHeight="1" x14ac:dyDescent="0.15"/>
    <row r="42" spans="6:6" ht="21.75" customHeight="1" x14ac:dyDescent="0.15"/>
    <row r="43" spans="6:6" ht="21.75" customHeight="1" x14ac:dyDescent="0.15"/>
    <row r="44" spans="6:6" ht="21.75" customHeight="1" x14ac:dyDescent="0.15"/>
    <row r="45" spans="6:6" ht="21.75" customHeight="1" x14ac:dyDescent="0.15"/>
    <row r="46" spans="6:6" ht="21.75" customHeight="1" x14ac:dyDescent="0.15"/>
    <row r="47" spans="6:6" ht="21.75" customHeight="1" x14ac:dyDescent="0.15"/>
    <row r="48" spans="6:6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</sheetData>
  <sheetProtection algorithmName="SHA-512" hashValue="pf2Sf0nDlxXWrFnXeFlD3UfmtocU6IthkfS5R20U44au+gkbdDLITxVDkjJhEfZWFepD1DdMAuvODfXMIE9Tow==" saltValue="XJD8hNrhDWu56EvURSfYxg==" spinCount="100000" sheet="1" selectLockedCells="1"/>
  <mergeCells count="2">
    <mergeCell ref="A4:F4"/>
    <mergeCell ref="A8:B8"/>
  </mergeCells>
  <phoneticPr fontId="4"/>
  <conditionalFormatting sqref="E11">
    <cfRule type="containsText" dxfId="26" priority="5" operator="containsText" text="122">
      <formula>NOT(ISERROR(SEARCH("122",E11)))</formula>
    </cfRule>
  </conditionalFormatting>
  <conditionalFormatting sqref="D11:D28">
    <cfRule type="cellIs" dxfId="25" priority="1" operator="greaterThan">
      <formula>30772</formula>
    </cfRule>
    <cfRule type="cellIs" dxfId="24" priority="2" operator="greaterThan">
      <formula>30772</formula>
    </cfRule>
  </conditionalFormatting>
  <pageMargins left="0.43307086614173229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8">
    <pageSetUpPr fitToPage="1"/>
  </sheetPr>
  <dimension ref="A1:Q581"/>
  <sheetViews>
    <sheetView view="pageBreakPreview" topLeftCell="E1" zoomScaleNormal="100" zoomScaleSheetLayoutView="100" workbookViewId="0">
      <selection activeCell="C13" sqref="C13"/>
    </sheetView>
  </sheetViews>
  <sheetFormatPr defaultColWidth="9" defaultRowHeight="13.5" x14ac:dyDescent="0.15"/>
  <cols>
    <col min="1" max="1" width="4.5" style="31" hidden="1" customWidth="1"/>
    <col min="2" max="2" width="3.875" style="31" hidden="1" customWidth="1"/>
    <col min="3" max="3" width="3.5" style="31" hidden="1" customWidth="1"/>
    <col min="4" max="4" width="4.5" style="31" hidden="1" customWidth="1"/>
    <col min="5" max="5" width="9.75" style="31" customWidth="1"/>
    <col min="6" max="6" width="17.125" style="31" hidden="1" customWidth="1"/>
    <col min="7" max="7" width="15.375" style="88" customWidth="1"/>
    <col min="8" max="8" width="12.75" style="85" customWidth="1"/>
    <col min="9" max="10" width="8.375" style="31" customWidth="1"/>
    <col min="11" max="11" width="30.875" style="31" customWidth="1"/>
    <col min="12" max="12" width="11" style="31" customWidth="1"/>
    <col min="13" max="13" width="6.625" style="31" customWidth="1"/>
    <col min="14" max="15" width="3.625" style="31" customWidth="1"/>
    <col min="16" max="17" width="3.625" style="31" hidden="1" customWidth="1"/>
    <col min="18" max="112" width="3.625" style="31" customWidth="1"/>
    <col min="113" max="16384" width="9" style="31"/>
  </cols>
  <sheetData>
    <row r="1" spans="1:17" ht="14.25" x14ac:dyDescent="0.15">
      <c r="M1" s="86" t="s">
        <v>204</v>
      </c>
    </row>
    <row r="2" spans="1:17" s="37" customFormat="1" ht="18.75" x14ac:dyDescent="0.15">
      <c r="E2" s="246" t="str">
        <f>"第"&amp;Facesheet!$B$2&amp;"回福岡県民スポーツ大会"</f>
        <v>第67回福岡県民スポーツ大会</v>
      </c>
      <c r="F2" s="246"/>
      <c r="G2" s="246"/>
      <c r="H2" s="109"/>
      <c r="M2" s="83"/>
    </row>
    <row r="4" spans="1:17" ht="21.75" customHeight="1" x14ac:dyDescent="0.15">
      <c r="E4" s="519" t="s">
        <v>627</v>
      </c>
      <c r="F4" s="519"/>
      <c r="G4" s="519"/>
      <c r="H4" s="519"/>
      <c r="I4" s="519"/>
      <c r="J4" s="519"/>
      <c r="K4" s="519"/>
      <c r="L4" s="519"/>
      <c r="M4" s="519"/>
    </row>
    <row r="5" spans="1:17" ht="6.95" customHeight="1" x14ac:dyDescent="0.15"/>
    <row r="6" spans="1:17" s="32" customFormat="1" ht="21.75" customHeight="1" x14ac:dyDescent="0.15">
      <c r="E6" s="86" t="s">
        <v>113</v>
      </c>
      <c r="F6" s="86"/>
      <c r="G6" s="248">
        <f>'0.役員名簿'!$B$7</f>
        <v>0</v>
      </c>
      <c r="H6" s="89" t="s">
        <v>205</v>
      </c>
    </row>
    <row r="7" spans="1:17" ht="9" customHeight="1" x14ac:dyDescent="0.15"/>
    <row r="8" spans="1:17" s="32" customFormat="1" ht="27" customHeight="1" x14ac:dyDescent="0.15">
      <c r="E8" s="522" t="s">
        <v>614</v>
      </c>
      <c r="F8" s="522"/>
      <c r="G8" s="522"/>
      <c r="H8" s="245"/>
      <c r="I8" s="547">
        <f>K43</f>
        <v>38807</v>
      </c>
      <c r="J8" s="547"/>
      <c r="K8" s="32" t="s">
        <v>523</v>
      </c>
    </row>
    <row r="9" spans="1:17" ht="9" customHeight="1" x14ac:dyDescent="0.15"/>
    <row r="10" spans="1:17" s="32" customFormat="1" ht="22.5" customHeight="1" x14ac:dyDescent="0.15">
      <c r="E10" s="90"/>
      <c r="F10" s="90"/>
      <c r="G10" s="90" t="s">
        <v>497</v>
      </c>
      <c r="H10" s="99" t="s">
        <v>3</v>
      </c>
      <c r="I10" s="90" t="s">
        <v>12</v>
      </c>
      <c r="J10" s="90" t="s">
        <v>9</v>
      </c>
      <c r="K10" s="90" t="s">
        <v>8</v>
      </c>
      <c r="L10" s="90" t="s">
        <v>496</v>
      </c>
      <c r="M10" s="159" t="s">
        <v>345</v>
      </c>
    </row>
    <row r="11" spans="1:17" s="32" customFormat="1" ht="26.25" customHeight="1" x14ac:dyDescent="0.15">
      <c r="A11" s="32">
        <v>20</v>
      </c>
      <c r="B11" s="33" t="e">
        <f>IF($G$6="","",VLOOKUP($G$6,'各番号（変更不可）'!$J$2:$K$41,2,FALSE))</f>
        <v>#N/A</v>
      </c>
      <c r="C11" s="32">
        <v>1</v>
      </c>
      <c r="D11" s="32">
        <v>1</v>
      </c>
      <c r="E11" s="91" t="s">
        <v>543</v>
      </c>
      <c r="F11" s="91"/>
      <c r="G11" s="47"/>
      <c r="H11" s="64"/>
      <c r="I11" s="91" t="str">
        <f>IF(H11="","",DATEDIF(H11,Facesheet!$B$3,"Y"))</f>
        <v/>
      </c>
      <c r="J11" s="44"/>
      <c r="K11" s="45"/>
      <c r="L11" s="47"/>
      <c r="M11" s="44"/>
      <c r="Q11" s="32" t="s">
        <v>371</v>
      </c>
    </row>
    <row r="12" spans="1:17" s="32" customFormat="1" ht="26.25" customHeight="1" x14ac:dyDescent="0.15">
      <c r="A12" s="32">
        <v>20</v>
      </c>
      <c r="B12" s="33" t="e">
        <f>IF($G$6="","",VLOOKUP($G$6,'各番号（変更不可）'!$J$2:$K$41,2,FALSE))</f>
        <v>#N/A</v>
      </c>
      <c r="C12" s="32">
        <v>1</v>
      </c>
      <c r="D12" s="32">
        <v>2</v>
      </c>
      <c r="E12" s="91" t="s">
        <v>540</v>
      </c>
      <c r="F12" s="91"/>
      <c r="G12" s="47"/>
      <c r="H12" s="64"/>
      <c r="I12" s="91" t="str">
        <f>IF(H12="","",DATEDIF(H12,Facesheet!$B$3,"Y"))</f>
        <v/>
      </c>
      <c r="J12" s="44"/>
      <c r="K12" s="45"/>
      <c r="L12" s="47"/>
      <c r="M12" s="44"/>
    </row>
    <row r="13" spans="1:17" s="32" customFormat="1" ht="26.25" customHeight="1" x14ac:dyDescent="0.15">
      <c r="A13" s="32">
        <v>20</v>
      </c>
      <c r="B13" s="33" t="e">
        <f>IF($G$6="","",VLOOKUP($G$6,'各番号（変更不可）'!$J$2:$K$41,2,FALSE))</f>
        <v>#N/A</v>
      </c>
      <c r="C13" s="32">
        <v>1</v>
      </c>
      <c r="D13" s="32">
        <v>3</v>
      </c>
      <c r="E13" s="91" t="s">
        <v>540</v>
      </c>
      <c r="F13" s="91"/>
      <c r="G13" s="47"/>
      <c r="H13" s="64"/>
      <c r="I13" s="91" t="str">
        <f>IF(H13="","",DATEDIF(H13,Facesheet!$B$3,"Y"))</f>
        <v/>
      </c>
      <c r="J13" s="44"/>
      <c r="K13" s="45"/>
      <c r="L13" s="47"/>
      <c r="M13" s="44"/>
    </row>
    <row r="14" spans="1:17" s="32" customFormat="1" ht="26.25" customHeight="1" x14ac:dyDescent="0.15">
      <c r="A14" s="32">
        <v>20</v>
      </c>
      <c r="B14" s="33" t="e">
        <f>IF($G$6="","",VLOOKUP($G$6,'各番号（変更不可）'!$J$2:$K$41,2,FALSE))</f>
        <v>#N/A</v>
      </c>
      <c r="C14" s="32">
        <v>1</v>
      </c>
      <c r="D14" s="32">
        <v>4</v>
      </c>
      <c r="E14" s="91" t="s">
        <v>540</v>
      </c>
      <c r="F14" s="91"/>
      <c r="G14" s="47"/>
      <c r="H14" s="64"/>
      <c r="I14" s="91" t="str">
        <f>IF(H14="","",DATEDIF(H14,Facesheet!$B$3,"Y"))</f>
        <v/>
      </c>
      <c r="J14" s="44"/>
      <c r="K14" s="45"/>
      <c r="L14" s="47"/>
      <c r="M14" s="44"/>
    </row>
    <row r="15" spans="1:17" s="32" customFormat="1" ht="26.25" customHeight="1" x14ac:dyDescent="0.15">
      <c r="A15" s="32">
        <v>20</v>
      </c>
      <c r="B15" s="33" t="e">
        <f>IF($G$6="","",VLOOKUP($G$6,'各番号（変更不可）'!$J$2:$K$41,2,FALSE))</f>
        <v>#N/A</v>
      </c>
      <c r="C15" s="32">
        <v>1</v>
      </c>
      <c r="D15" s="32">
        <v>5</v>
      </c>
      <c r="E15" s="91" t="s">
        <v>625</v>
      </c>
      <c r="F15" s="91"/>
      <c r="G15" s="47"/>
      <c r="H15" s="64"/>
      <c r="I15" s="91" t="str">
        <f>IF(H15="","",DATEDIF(H15,Facesheet!$B$3,"Y"))</f>
        <v/>
      </c>
      <c r="J15" s="44"/>
      <c r="K15" s="45"/>
      <c r="L15" s="47"/>
      <c r="M15" s="44"/>
    </row>
    <row r="16" spans="1:17" s="32" customFormat="1" ht="18.75" customHeight="1" x14ac:dyDescent="0.15">
      <c r="G16" s="33"/>
      <c r="H16" s="563" t="s">
        <v>18</v>
      </c>
      <c r="I16" s="563"/>
      <c r="J16" s="102">
        <f>COUNTA(G11:G15)</f>
        <v>0</v>
      </c>
    </row>
    <row r="17" spans="1:13" s="32" customFormat="1" ht="18.75" customHeight="1" x14ac:dyDescent="0.15">
      <c r="E17" s="522" t="s">
        <v>6</v>
      </c>
      <c r="F17" s="522"/>
      <c r="G17" s="522"/>
      <c r="H17" s="522"/>
      <c r="I17" s="522"/>
      <c r="J17" s="522"/>
      <c r="K17" s="522"/>
    </row>
    <row r="18" spans="1:13" s="32" customFormat="1" ht="18.75" customHeight="1" x14ac:dyDescent="0.15">
      <c r="E18" s="32" t="s">
        <v>640</v>
      </c>
      <c r="G18" s="33"/>
      <c r="H18" s="89"/>
    </row>
    <row r="19" spans="1:13" ht="21.75" customHeight="1" x14ac:dyDescent="0.15">
      <c r="E19" s="32" t="s">
        <v>149</v>
      </c>
    </row>
    <row r="20" spans="1:13" s="32" customFormat="1" ht="14.25" x14ac:dyDescent="0.15">
      <c r="G20" s="33"/>
      <c r="H20" s="89"/>
    </row>
    <row r="21" spans="1:13" s="32" customFormat="1" ht="20.25" customHeight="1" x14ac:dyDescent="0.15">
      <c r="E21" s="522" t="s">
        <v>615</v>
      </c>
      <c r="F21" s="522"/>
      <c r="G21" s="522"/>
      <c r="H21" s="242"/>
      <c r="I21" s="547">
        <f>K43</f>
        <v>38807</v>
      </c>
      <c r="J21" s="547"/>
      <c r="K21" s="32" t="s">
        <v>523</v>
      </c>
    </row>
    <row r="22" spans="1:13" s="32" customFormat="1" ht="9" customHeight="1" x14ac:dyDescent="0.15">
      <c r="G22" s="33"/>
      <c r="H22" s="89"/>
    </row>
    <row r="23" spans="1:13" s="32" customFormat="1" ht="24" customHeight="1" x14ac:dyDescent="0.15">
      <c r="E23" s="90"/>
      <c r="F23" s="90"/>
      <c r="G23" s="90" t="s">
        <v>497</v>
      </c>
      <c r="H23" s="99" t="s">
        <v>3</v>
      </c>
      <c r="I23" s="90" t="s">
        <v>12</v>
      </c>
      <c r="J23" s="90" t="s">
        <v>9</v>
      </c>
      <c r="K23" s="90" t="s">
        <v>8</v>
      </c>
      <c r="L23" s="90" t="s">
        <v>496</v>
      </c>
      <c r="M23" s="159" t="s">
        <v>345</v>
      </c>
    </row>
    <row r="24" spans="1:13" s="32" customFormat="1" ht="25.5" customHeight="1" x14ac:dyDescent="0.15">
      <c r="A24" s="32">
        <v>20</v>
      </c>
      <c r="B24" s="33" t="e">
        <f>IF($G$6="","",VLOOKUP($G$6,'各番号（変更不可）'!$J$2:$K$41,2,FALSE))</f>
        <v>#N/A</v>
      </c>
      <c r="C24" s="32">
        <v>1</v>
      </c>
      <c r="D24" s="32">
        <v>6</v>
      </c>
      <c r="E24" s="91" t="s">
        <v>540</v>
      </c>
      <c r="F24" s="91"/>
      <c r="G24" s="47"/>
      <c r="H24" s="64"/>
      <c r="I24" s="91" t="str">
        <f>IF(H24="","",DATEDIF(H24,Facesheet!$B$3,"Y"))</f>
        <v/>
      </c>
      <c r="J24" s="44"/>
      <c r="K24" s="45"/>
      <c r="L24" s="47"/>
      <c r="M24" s="44"/>
    </row>
    <row r="25" spans="1:13" s="32" customFormat="1" ht="25.5" customHeight="1" x14ac:dyDescent="0.15">
      <c r="A25" s="32">
        <v>20</v>
      </c>
      <c r="B25" s="33" t="e">
        <f>IF($G$6="","",VLOOKUP($G$6,'各番号（変更不可）'!$J$2:$K$41,2,FALSE))</f>
        <v>#N/A</v>
      </c>
      <c r="C25" s="32">
        <v>1</v>
      </c>
      <c r="D25" s="32">
        <v>7</v>
      </c>
      <c r="E25" s="91" t="s">
        <v>540</v>
      </c>
      <c r="F25" s="91"/>
      <c r="G25" s="47"/>
      <c r="H25" s="64"/>
      <c r="I25" s="91" t="str">
        <f>IF(H25="","",DATEDIF(H25,Facesheet!$B$3,"Y"))</f>
        <v/>
      </c>
      <c r="J25" s="44"/>
      <c r="K25" s="45"/>
      <c r="L25" s="47"/>
      <c r="M25" s="44"/>
    </row>
    <row r="26" spans="1:13" s="32" customFormat="1" ht="25.5" customHeight="1" x14ac:dyDescent="0.15">
      <c r="A26" s="32">
        <v>20</v>
      </c>
      <c r="B26" s="33" t="e">
        <f>IF($G$6="","",VLOOKUP($G$6,'各番号（変更不可）'!$J$2:$K$41,2,FALSE))</f>
        <v>#N/A</v>
      </c>
      <c r="C26" s="32">
        <v>1</v>
      </c>
      <c r="D26" s="32">
        <v>8</v>
      </c>
      <c r="E26" s="91" t="s">
        <v>540</v>
      </c>
      <c r="F26" s="91"/>
      <c r="G26" s="47"/>
      <c r="H26" s="64"/>
      <c r="I26" s="91" t="str">
        <f>IF(H26="","",DATEDIF(H26,Facesheet!$B$3,"Y"))</f>
        <v/>
      </c>
      <c r="J26" s="44"/>
      <c r="K26" s="45"/>
      <c r="L26" s="47"/>
      <c r="M26" s="44"/>
    </row>
    <row r="27" spans="1:13" s="32" customFormat="1" ht="25.5" customHeight="1" x14ac:dyDescent="0.15">
      <c r="A27" s="32">
        <v>20</v>
      </c>
      <c r="B27" s="33" t="e">
        <f>IF($G$6="","",VLOOKUP($G$6,'各番号（変更不可）'!$J$2:$K$41,2,FALSE))</f>
        <v>#N/A</v>
      </c>
      <c r="C27" s="32">
        <v>1</v>
      </c>
      <c r="D27" s="32">
        <v>9</v>
      </c>
      <c r="E27" s="91" t="s">
        <v>540</v>
      </c>
      <c r="F27" s="91"/>
      <c r="G27" s="47"/>
      <c r="H27" s="64"/>
      <c r="I27" s="91" t="str">
        <f>IF(H27="","",DATEDIF(H27,Facesheet!$B$3,"Y"))</f>
        <v/>
      </c>
      <c r="J27" s="44"/>
      <c r="K27" s="45"/>
      <c r="L27" s="47"/>
      <c r="M27" s="44"/>
    </row>
    <row r="28" spans="1:13" s="32" customFormat="1" ht="25.5" customHeight="1" x14ac:dyDescent="0.15">
      <c r="A28" s="32">
        <v>20</v>
      </c>
      <c r="B28" s="33" t="e">
        <f>IF($G$6="","",VLOOKUP($G$6,'各番号（変更不可）'!$J$2:$K$41,2,FALSE))</f>
        <v>#N/A</v>
      </c>
      <c r="C28" s="32">
        <v>1</v>
      </c>
      <c r="D28" s="32">
        <v>10</v>
      </c>
      <c r="E28" s="91" t="s">
        <v>540</v>
      </c>
      <c r="F28" s="91"/>
      <c r="G28" s="47"/>
      <c r="H28" s="64"/>
      <c r="I28" s="91" t="str">
        <f>IF(H28="","",DATEDIF(H28,Facesheet!$B$3,"Y"))</f>
        <v/>
      </c>
      <c r="J28" s="44"/>
      <c r="K28" s="45"/>
      <c r="L28" s="47"/>
      <c r="M28" s="44"/>
    </row>
    <row r="29" spans="1:13" s="32" customFormat="1" ht="14.25" x14ac:dyDescent="0.15">
      <c r="G29" s="33"/>
      <c r="H29" s="563" t="s">
        <v>18</v>
      </c>
      <c r="I29" s="563"/>
      <c r="J29" s="102">
        <f>COUNTA(G24:G28)</f>
        <v>0</v>
      </c>
    </row>
    <row r="30" spans="1:13" s="32" customFormat="1" ht="18.75" customHeight="1" x14ac:dyDescent="0.15">
      <c r="E30" s="32" t="s">
        <v>640</v>
      </c>
      <c r="G30" s="33"/>
      <c r="H30" s="89"/>
    </row>
    <row r="31" spans="1:13" ht="21.75" customHeight="1" x14ac:dyDescent="0.15">
      <c r="E31" s="32" t="s">
        <v>149</v>
      </c>
    </row>
    <row r="32" spans="1:13" ht="10.5" customHeight="1" x14ac:dyDescent="0.15">
      <c r="K32" s="95"/>
    </row>
    <row r="33" spans="1:13" s="32" customFormat="1" ht="18.75" customHeight="1" x14ac:dyDescent="0.15">
      <c r="E33" s="32" t="s">
        <v>616</v>
      </c>
      <c r="G33" s="33"/>
      <c r="H33" s="89"/>
    </row>
    <row r="34" spans="1:13" s="32" customFormat="1" ht="9" customHeight="1" x14ac:dyDescent="0.15">
      <c r="G34" s="33"/>
      <c r="H34" s="89"/>
    </row>
    <row r="35" spans="1:13" s="32" customFormat="1" ht="20.25" customHeight="1" x14ac:dyDescent="0.15">
      <c r="E35" s="90"/>
      <c r="F35" s="90"/>
      <c r="G35" s="90" t="s">
        <v>497</v>
      </c>
      <c r="H35" s="99" t="s">
        <v>3</v>
      </c>
      <c r="I35" s="90" t="s">
        <v>12</v>
      </c>
      <c r="J35" s="90" t="s">
        <v>9</v>
      </c>
      <c r="K35" s="90" t="s">
        <v>8</v>
      </c>
      <c r="L35" s="90" t="s">
        <v>496</v>
      </c>
      <c r="M35" s="159" t="s">
        <v>345</v>
      </c>
    </row>
    <row r="36" spans="1:13" s="32" customFormat="1" ht="24.75" customHeight="1" x14ac:dyDescent="0.15">
      <c r="A36" s="32">
        <v>20</v>
      </c>
      <c r="B36" s="33" t="e">
        <f>IF($G$6="","",VLOOKUP($G$6,'各番号（変更不可）'!$J$2:$K$41,2,FALSE))</f>
        <v>#N/A</v>
      </c>
      <c r="C36" s="32">
        <v>1</v>
      </c>
      <c r="D36" s="32">
        <v>11</v>
      </c>
      <c r="E36" s="91" t="s">
        <v>540</v>
      </c>
      <c r="F36" s="91"/>
      <c r="G36" s="47"/>
      <c r="H36" s="64"/>
      <c r="I36" s="91" t="str">
        <f>IF(H36="","",DATEDIF(H36,Facesheet!$B$3,"Y"))</f>
        <v/>
      </c>
      <c r="J36" s="44"/>
      <c r="K36" s="45"/>
      <c r="L36" s="47"/>
      <c r="M36" s="44"/>
    </row>
    <row r="37" spans="1:13" s="32" customFormat="1" ht="24.75" customHeight="1" x14ac:dyDescent="0.15">
      <c r="A37" s="32">
        <v>20</v>
      </c>
      <c r="B37" s="33" t="e">
        <f>IF($G$6="","",VLOOKUP($G$6,'各番号（変更不可）'!$J$2:$K$41,2,FALSE))</f>
        <v>#N/A</v>
      </c>
      <c r="C37" s="32">
        <v>1</v>
      </c>
      <c r="D37" s="32">
        <v>12</v>
      </c>
      <c r="E37" s="91" t="s">
        <v>540</v>
      </c>
      <c r="F37" s="91"/>
      <c r="G37" s="47"/>
      <c r="H37" s="64"/>
      <c r="I37" s="91" t="str">
        <f>IF(H37="","",DATEDIF(H37,Facesheet!$B$3,"Y"))</f>
        <v/>
      </c>
      <c r="J37" s="44"/>
      <c r="K37" s="45"/>
      <c r="L37" s="47"/>
      <c r="M37" s="44"/>
    </row>
    <row r="38" spans="1:13" s="32" customFormat="1" ht="24.75" customHeight="1" x14ac:dyDescent="0.15">
      <c r="A38" s="32">
        <v>20</v>
      </c>
      <c r="B38" s="33" t="e">
        <f>IF($G$6="","",VLOOKUP($G$6,'各番号（変更不可）'!$J$2:$K$41,2,FALSE))</f>
        <v>#N/A</v>
      </c>
      <c r="C38" s="32">
        <v>1</v>
      </c>
      <c r="D38" s="32">
        <v>13</v>
      </c>
      <c r="E38" s="91" t="s">
        <v>540</v>
      </c>
      <c r="F38" s="91"/>
      <c r="G38" s="47"/>
      <c r="H38" s="64"/>
      <c r="I38" s="91" t="str">
        <f>IF(H38="","",DATEDIF(H38,Facesheet!$B$3,"Y"))</f>
        <v/>
      </c>
      <c r="J38" s="44"/>
      <c r="K38" s="45"/>
      <c r="L38" s="47"/>
      <c r="M38" s="44"/>
    </row>
    <row r="39" spans="1:13" s="32" customFormat="1" ht="24.75" customHeight="1" x14ac:dyDescent="0.15">
      <c r="A39" s="32">
        <v>20</v>
      </c>
      <c r="B39" s="33" t="e">
        <f>IF($G$6="","",VLOOKUP($G$6,'各番号（変更不可）'!$J$2:$K$41,2,FALSE))</f>
        <v>#N/A</v>
      </c>
      <c r="C39" s="32">
        <v>1</v>
      </c>
      <c r="D39" s="32">
        <v>14</v>
      </c>
      <c r="E39" s="91" t="s">
        <v>540</v>
      </c>
      <c r="F39" s="91"/>
      <c r="G39" s="47"/>
      <c r="H39" s="64"/>
      <c r="I39" s="91" t="str">
        <f>IF(H39="","",DATEDIF(H39,Facesheet!$B$3,"Y"))</f>
        <v/>
      </c>
      <c r="J39" s="44"/>
      <c r="K39" s="45"/>
      <c r="L39" s="47"/>
      <c r="M39" s="44"/>
    </row>
    <row r="40" spans="1:13" s="32" customFormat="1" ht="14.25" x14ac:dyDescent="0.15">
      <c r="B40" s="33"/>
      <c r="G40" s="33"/>
      <c r="H40" s="563" t="s">
        <v>18</v>
      </c>
      <c r="I40" s="563"/>
      <c r="J40" s="102">
        <f>COUNTA(G36:G39)</f>
        <v>0</v>
      </c>
    </row>
    <row r="41" spans="1:13" s="32" customFormat="1" ht="18.75" customHeight="1" x14ac:dyDescent="0.15">
      <c r="E41" s="32" t="s">
        <v>640</v>
      </c>
      <c r="G41" s="33"/>
      <c r="H41" s="89"/>
    </row>
    <row r="42" spans="1:13" ht="21.75" customHeight="1" x14ac:dyDescent="0.15">
      <c r="E42" s="32" t="s">
        <v>149</v>
      </c>
    </row>
    <row r="43" spans="1:13" ht="21.75" customHeight="1" x14ac:dyDescent="0.15">
      <c r="K43" s="95">
        <v>38807</v>
      </c>
    </row>
    <row r="44" spans="1:13" ht="21.75" customHeight="1" x14ac:dyDescent="0.15"/>
    <row r="45" spans="1:13" ht="21.75" customHeight="1" x14ac:dyDescent="0.15"/>
    <row r="46" spans="1:13" ht="21.75" customHeight="1" x14ac:dyDescent="0.15"/>
    <row r="47" spans="1:13" ht="21.75" customHeight="1" x14ac:dyDescent="0.15"/>
    <row r="48" spans="1:13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  <row r="570" ht="21.75" customHeight="1" x14ac:dyDescent="0.15"/>
    <row r="571" ht="21.75" customHeight="1" x14ac:dyDescent="0.15"/>
    <row r="572" ht="21.75" customHeight="1" x14ac:dyDescent="0.15"/>
    <row r="573" ht="21.75" customHeight="1" x14ac:dyDescent="0.15"/>
    <row r="574" ht="21.75" customHeight="1" x14ac:dyDescent="0.15"/>
    <row r="575" ht="21.75" customHeight="1" x14ac:dyDescent="0.15"/>
    <row r="576" ht="21.75" customHeight="1" x14ac:dyDescent="0.15"/>
    <row r="577" ht="21.75" customHeight="1" x14ac:dyDescent="0.15"/>
    <row r="578" ht="21.75" customHeight="1" x14ac:dyDescent="0.15"/>
    <row r="579" ht="21.75" customHeight="1" x14ac:dyDescent="0.15"/>
    <row r="580" ht="21.75" customHeight="1" x14ac:dyDescent="0.15"/>
    <row r="581" ht="21.75" customHeight="1" x14ac:dyDescent="0.15"/>
  </sheetData>
  <sheetProtection algorithmName="SHA-512" hashValue="7q8IDKFUyIRPchzkLEJi6sS3LNISBjz5xhX6bzTP9s3pwdRnEaKMQLgYjXiUhWYgiwYDTnI2gGjTgWeVGsUoOQ==" saltValue="FOs3LtMmAu9YrK2Kue0CLA==" spinCount="100000" sheet="1" selectLockedCells="1"/>
  <mergeCells count="9">
    <mergeCell ref="E4:M4"/>
    <mergeCell ref="I8:J8"/>
    <mergeCell ref="I21:J21"/>
    <mergeCell ref="H40:I40"/>
    <mergeCell ref="H29:I29"/>
    <mergeCell ref="E17:K17"/>
    <mergeCell ref="H16:I16"/>
    <mergeCell ref="E8:G8"/>
    <mergeCell ref="E21:G21"/>
  </mergeCells>
  <phoneticPr fontId="4"/>
  <conditionalFormatting sqref="I11:I15 H16">
    <cfRule type="containsText" dxfId="23" priority="11" operator="containsText" text="122">
      <formula>NOT(ISERROR(SEARCH("122",H11)))</formula>
    </cfRule>
  </conditionalFormatting>
  <conditionalFormatting sqref="I24:I28">
    <cfRule type="containsText" dxfId="22" priority="10" operator="containsText" text="122">
      <formula>NOT(ISERROR(SEARCH("122",I24)))</formula>
    </cfRule>
  </conditionalFormatting>
  <conditionalFormatting sqref="I36:I39">
    <cfRule type="containsText" dxfId="21" priority="9" operator="containsText" text="122">
      <formula>NOT(ISERROR(SEARCH("122",I36)))</formula>
    </cfRule>
  </conditionalFormatting>
  <conditionalFormatting sqref="H12:H15">
    <cfRule type="cellIs" dxfId="20" priority="5" operator="greaterThan">
      <formula>38807</formula>
    </cfRule>
    <cfRule type="cellIs" dxfId="19" priority="6" operator="greaterThan">
      <formula>38807</formula>
    </cfRule>
  </conditionalFormatting>
  <conditionalFormatting sqref="H24:H28">
    <cfRule type="cellIs" dxfId="18" priority="1" operator="greaterThan">
      <formula>38807</formula>
    </cfRule>
    <cfRule type="cellIs" dxfId="17" priority="2" operator="greaterThan">
      <formula>38807</formula>
    </cfRule>
  </conditionalFormatting>
  <dataValidations count="1">
    <dataValidation type="list" allowBlank="1" showInputMessage="1" showErrorMessage="1" sqref="J24:J29 M24:M28 M36:M39 J36:J39 M11:M15 J11:J16" xr:uid="{0D1C38C7-26BE-354E-B239-DD77211B44BC}">
      <formula1>$Q$11:$Q$12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9">
    <pageSetUpPr fitToPage="1"/>
  </sheetPr>
  <dimension ref="A1:H563"/>
  <sheetViews>
    <sheetView view="pageBreakPreview" zoomScaleNormal="100" zoomScaleSheetLayoutView="100" workbookViewId="0">
      <selection activeCell="C13" sqref="C13"/>
    </sheetView>
  </sheetViews>
  <sheetFormatPr defaultColWidth="9" defaultRowHeight="14.25" x14ac:dyDescent="0.15"/>
  <cols>
    <col min="1" max="1" width="10.375" style="32" customWidth="1"/>
    <col min="2" max="2" width="24.375" style="32" hidden="1" customWidth="1"/>
    <col min="3" max="3" width="17.5" style="32" customWidth="1"/>
    <col min="4" max="4" width="13.875" style="32" customWidth="1"/>
    <col min="5" max="5" width="7.625" style="32" customWidth="1"/>
    <col min="6" max="6" width="34" style="32" customWidth="1"/>
    <col min="7" max="7" width="14.25" style="32" customWidth="1"/>
    <col min="8" max="8" width="7.5" style="32" bestFit="1" customWidth="1"/>
    <col min="9" max="107" width="3.625" style="32" customWidth="1"/>
    <col min="108" max="16384" width="9" style="32"/>
  </cols>
  <sheetData>
    <row r="1" spans="1:8" x14ac:dyDescent="0.15">
      <c r="G1" s="86" t="s">
        <v>206</v>
      </c>
      <c r="H1" s="86"/>
    </row>
    <row r="2" spans="1:8" s="36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G2" s="83"/>
      <c r="H2" s="83"/>
    </row>
    <row r="4" spans="1:8" ht="28.5" x14ac:dyDescent="0.15">
      <c r="A4" s="527" t="s">
        <v>627</v>
      </c>
      <c r="B4" s="527"/>
      <c r="C4" s="527"/>
      <c r="D4" s="527"/>
      <c r="E4" s="527"/>
      <c r="F4" s="527"/>
      <c r="G4" s="527"/>
      <c r="H4" s="263"/>
    </row>
    <row r="5" spans="1:8" ht="21.75" customHeight="1" x14ac:dyDescent="0.15"/>
    <row r="6" spans="1:8" ht="21.75" customHeight="1" x14ac:dyDescent="0.15">
      <c r="A6" s="86" t="s">
        <v>113</v>
      </c>
      <c r="B6" s="86"/>
      <c r="C6" s="248">
        <f>'0.役員名簿'!$B$7</f>
        <v>0</v>
      </c>
      <c r="D6" s="32" t="s">
        <v>17</v>
      </c>
    </row>
    <row r="7" spans="1:8" ht="21.75" customHeight="1" x14ac:dyDescent="0.15"/>
    <row r="8" spans="1:8" ht="29.25" customHeight="1" x14ac:dyDescent="0.15">
      <c r="A8" s="522" t="s">
        <v>617</v>
      </c>
      <c r="B8" s="522"/>
      <c r="C8" s="522"/>
      <c r="D8" s="249" t="s">
        <v>567</v>
      </c>
    </row>
    <row r="9" spans="1:8" ht="32.1" customHeight="1" x14ac:dyDescent="0.15">
      <c r="A9" s="90"/>
      <c r="B9" s="90"/>
      <c r="C9" s="90" t="s">
        <v>497</v>
      </c>
      <c r="D9" s="96" t="s">
        <v>3</v>
      </c>
      <c r="E9" s="96" t="s">
        <v>12</v>
      </c>
      <c r="F9" s="90" t="s">
        <v>8</v>
      </c>
      <c r="G9" s="90" t="s">
        <v>496</v>
      </c>
      <c r="H9" s="159" t="s">
        <v>345</v>
      </c>
    </row>
    <row r="10" spans="1:8" ht="30" customHeight="1" x14ac:dyDescent="0.15">
      <c r="A10" s="91" t="s">
        <v>540</v>
      </c>
      <c r="B10" s="91"/>
      <c r="C10" s="47"/>
      <c r="D10" s="65"/>
      <c r="E10" s="107" t="str">
        <f>IF(D10="","",DATEDIF(D10,Facesheet!$B$3,"Y"))</f>
        <v/>
      </c>
      <c r="F10" s="56"/>
      <c r="G10" s="47"/>
      <c r="H10" s="44"/>
    </row>
    <row r="11" spans="1:8" ht="30" customHeight="1" x14ac:dyDescent="0.15">
      <c r="A11" s="91" t="s">
        <v>540</v>
      </c>
      <c r="B11" s="91"/>
      <c r="C11" s="47"/>
      <c r="D11" s="65"/>
      <c r="E11" s="106" t="str">
        <f>IF(D11="","",DATEDIF(D11,Facesheet!$B$3,"Y"))</f>
        <v/>
      </c>
      <c r="F11" s="56"/>
      <c r="G11" s="47"/>
      <c r="H11" s="44"/>
    </row>
    <row r="12" spans="1:8" ht="30" customHeight="1" x14ac:dyDescent="0.15">
      <c r="A12" s="91" t="s">
        <v>540</v>
      </c>
      <c r="B12" s="82"/>
      <c r="C12" s="47"/>
      <c r="D12" s="65"/>
      <c r="E12" s="106" t="str">
        <f>IF(D12="","",DATEDIF(D12,Facesheet!$B$3,"Y"))</f>
        <v/>
      </c>
      <c r="F12" s="56"/>
      <c r="G12" s="47"/>
      <c r="H12" s="44"/>
    </row>
    <row r="13" spans="1:8" ht="30" customHeight="1" x14ac:dyDescent="0.15">
      <c r="A13" s="91" t="s">
        <v>540</v>
      </c>
      <c r="B13" s="82"/>
      <c r="C13" s="47"/>
      <c r="D13" s="65"/>
      <c r="E13" s="106" t="str">
        <f>IF(D13="","",DATEDIF(D13,Facesheet!$B$3,"Y"))</f>
        <v/>
      </c>
      <c r="F13" s="56"/>
      <c r="G13" s="47"/>
      <c r="H13" s="44"/>
    </row>
    <row r="14" spans="1:8" ht="30" customHeight="1" x14ac:dyDescent="0.15">
      <c r="A14" s="91" t="s">
        <v>540</v>
      </c>
      <c r="B14" s="82"/>
      <c r="C14" s="47"/>
      <c r="D14" s="65"/>
      <c r="E14" s="106" t="str">
        <f>IF(D14="","",DATEDIF(D14,Facesheet!$B$3,"Y"))</f>
        <v/>
      </c>
      <c r="F14" s="56"/>
      <c r="G14" s="47"/>
      <c r="H14" s="44"/>
    </row>
    <row r="15" spans="1:8" ht="21" customHeight="1" x14ac:dyDescent="0.15">
      <c r="B15" s="33"/>
      <c r="C15" s="277"/>
      <c r="D15" s="276" t="s">
        <v>18</v>
      </c>
      <c r="E15" s="102">
        <f>COUNTA(C10:C14)</f>
        <v>0</v>
      </c>
    </row>
    <row r="17" spans="1:8" ht="29.25" customHeight="1" x14ac:dyDescent="0.15">
      <c r="A17" s="522" t="s">
        <v>618</v>
      </c>
      <c r="B17" s="522"/>
      <c r="C17" s="522"/>
      <c r="D17" s="249" t="s">
        <v>567</v>
      </c>
    </row>
    <row r="18" spans="1:8" ht="32.1" customHeight="1" x14ac:dyDescent="0.15">
      <c r="A18" s="90"/>
      <c r="B18" s="90"/>
      <c r="C18" s="90" t="s">
        <v>497</v>
      </c>
      <c r="D18" s="96" t="s">
        <v>3</v>
      </c>
      <c r="E18" s="96" t="s">
        <v>12</v>
      </c>
      <c r="F18" s="90" t="s">
        <v>8</v>
      </c>
      <c r="G18" s="90" t="s">
        <v>496</v>
      </c>
      <c r="H18" s="159" t="s">
        <v>345</v>
      </c>
    </row>
    <row r="19" spans="1:8" ht="30" customHeight="1" x14ac:dyDescent="0.15">
      <c r="A19" s="91" t="s">
        <v>540</v>
      </c>
      <c r="B19" s="91"/>
      <c r="C19" s="47"/>
      <c r="D19" s="65"/>
      <c r="E19" s="107" t="str">
        <f>IF(D19="","",DATEDIF(D19,Facesheet!$B$3,"Y"))</f>
        <v/>
      </c>
      <c r="F19" s="56"/>
      <c r="G19" s="47"/>
      <c r="H19" s="44"/>
    </row>
    <row r="20" spans="1:8" ht="30" customHeight="1" x14ac:dyDescent="0.15">
      <c r="A20" s="91" t="s">
        <v>540</v>
      </c>
      <c r="B20" s="91"/>
      <c r="C20" s="47"/>
      <c r="D20" s="65"/>
      <c r="E20" s="106" t="str">
        <f>IF(D20="","",DATEDIF(D20,Facesheet!$B$3,"Y"))</f>
        <v/>
      </c>
      <c r="F20" s="56"/>
      <c r="G20" s="47"/>
      <c r="H20" s="44"/>
    </row>
    <row r="21" spans="1:8" ht="30" customHeight="1" x14ac:dyDescent="0.15">
      <c r="A21" s="91" t="s">
        <v>540</v>
      </c>
      <c r="B21" s="82"/>
      <c r="C21" s="47"/>
      <c r="D21" s="65"/>
      <c r="E21" s="106" t="str">
        <f>IF(D21="","",DATEDIF(D21,Facesheet!$B$3,"Y"))</f>
        <v/>
      </c>
      <c r="F21" s="56"/>
      <c r="G21" s="47"/>
      <c r="H21" s="44"/>
    </row>
    <row r="22" spans="1:8" ht="30" customHeight="1" x14ac:dyDescent="0.15">
      <c r="A22" s="91" t="s">
        <v>540</v>
      </c>
      <c r="B22" s="82"/>
      <c r="C22" s="47"/>
      <c r="D22" s="65"/>
      <c r="E22" s="106" t="str">
        <f>IF(D22="","",DATEDIF(D22,Facesheet!$B$3,"Y"))</f>
        <v/>
      </c>
      <c r="F22" s="56"/>
      <c r="G22" s="47"/>
      <c r="H22" s="44"/>
    </row>
    <row r="23" spans="1:8" ht="30" customHeight="1" x14ac:dyDescent="0.15">
      <c r="A23" s="91" t="s">
        <v>540</v>
      </c>
      <c r="B23" s="82"/>
      <c r="C23" s="47"/>
      <c r="D23" s="65"/>
      <c r="E23" s="106" t="str">
        <f>IF(D23="","",DATEDIF(D23,Facesheet!$B$3,"Y"))</f>
        <v/>
      </c>
      <c r="F23" s="56"/>
      <c r="G23" s="47"/>
      <c r="H23" s="44"/>
    </row>
    <row r="24" spans="1:8" ht="21" customHeight="1" x14ac:dyDescent="0.15">
      <c r="B24" s="33"/>
      <c r="C24" s="277"/>
      <c r="D24" s="276" t="s">
        <v>18</v>
      </c>
      <c r="E24" s="102">
        <f>COUNTA(C19:C23)</f>
        <v>0</v>
      </c>
    </row>
    <row r="25" spans="1:8" ht="18.75" customHeight="1" x14ac:dyDescent="0.15">
      <c r="A25" s="32" t="s">
        <v>640</v>
      </c>
      <c r="C25" s="33"/>
      <c r="D25" s="89"/>
    </row>
    <row r="27" spans="1:8" ht="21.75" customHeight="1" x14ac:dyDescent="0.15">
      <c r="F27" s="250"/>
    </row>
    <row r="28" spans="1:8" ht="21.75" customHeight="1" x14ac:dyDescent="0.15"/>
    <row r="29" spans="1:8" ht="21.75" customHeight="1" x14ac:dyDescent="0.15"/>
    <row r="30" spans="1:8" ht="21.75" customHeight="1" x14ac:dyDescent="0.15"/>
    <row r="31" spans="1:8" ht="21.75" customHeight="1" x14ac:dyDescent="0.15"/>
    <row r="32" spans="1:8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</sheetData>
  <sheetProtection algorithmName="SHA-512" hashValue="32UnXQ8gAWheWEkUI+I4On64PZPaCWX8NmXfF+SCLt241MSsKwtzLX53sssCla8MEBDlBq+eHrDKqqYf5TwFiQ==" saltValue="PlDQBmuuHJeOm76ndJnFNQ==" spinCount="100000" sheet="1" selectLockedCells="1"/>
  <mergeCells count="3">
    <mergeCell ref="A8:C8"/>
    <mergeCell ref="A17:C17"/>
    <mergeCell ref="A4:G4"/>
  </mergeCells>
  <phoneticPr fontId="4"/>
  <conditionalFormatting sqref="D10:D14 D19:D23">
    <cfRule type="cellIs" dxfId="16" priority="3" operator="greaterThan">
      <formula>32599</formula>
    </cfRule>
    <cfRule type="cellIs" dxfId="15" priority="4" operator="greaterThan">
      <formula>32599</formula>
    </cfRule>
  </conditionalFormatting>
  <conditionalFormatting sqref="E10:E14 E19:E23">
    <cfRule type="cellIs" dxfId="14" priority="1" operator="lessThan">
      <formula>35</formula>
    </cfRule>
    <cfRule type="cellIs" dxfId="13" priority="2" operator="lessThan">
      <formula>35</formula>
    </cfRule>
  </conditionalFormatting>
  <dataValidations count="1">
    <dataValidation type="list" allowBlank="1" showInputMessage="1" showErrorMessage="1" sqref="H19:H23 H10:H14" xr:uid="{D3FC6D1C-DE31-465E-930E-4EBE604F5F50}">
      <formula1>$Q$10:$Q$11</formula1>
    </dataValidation>
  </dataValidations>
  <pageMargins left="0.43307086614173229" right="0.23622047244094491" top="0.74803149606299213" bottom="0.74803149606299213" header="0.31496062992125984" footer="0.31496062992125984"/>
  <pageSetup paperSize="9" scale="94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0">
    <pageSetUpPr fitToPage="1"/>
  </sheetPr>
  <dimension ref="A1:J569"/>
  <sheetViews>
    <sheetView view="pageBreakPreview" zoomScaleNormal="100" zoomScaleSheetLayoutView="100" workbookViewId="0">
      <selection activeCell="C13" sqref="C13"/>
    </sheetView>
  </sheetViews>
  <sheetFormatPr defaultColWidth="9" defaultRowHeight="14.25" x14ac:dyDescent="0.15"/>
  <cols>
    <col min="1" max="1" width="9.25" style="32" customWidth="1"/>
    <col min="2" max="2" width="13.625" style="32" hidden="1" customWidth="1"/>
    <col min="3" max="3" width="17.375" style="32" customWidth="1"/>
    <col min="4" max="4" width="12.125" style="32" customWidth="1"/>
    <col min="5" max="6" width="6.5" style="32" customWidth="1"/>
    <col min="7" max="7" width="32.25" style="32" customWidth="1"/>
    <col min="8" max="8" width="12.75" style="32" customWidth="1"/>
    <col min="9" max="9" width="6.75" style="32" customWidth="1"/>
    <col min="10" max="10" width="3.625" style="32" hidden="1" customWidth="1"/>
    <col min="11" max="107" width="3.625" style="32" customWidth="1"/>
    <col min="108" max="16384" width="9" style="32"/>
  </cols>
  <sheetData>
    <row r="1" spans="1:10" x14ac:dyDescent="0.15">
      <c r="H1" s="546" t="s">
        <v>207</v>
      </c>
      <c r="I1" s="546"/>
    </row>
    <row r="2" spans="1:10" s="36" customFormat="1" ht="18.75" x14ac:dyDescent="0.15">
      <c r="A2" s="246" t="str">
        <f>"第"&amp;Facesheet!$B$2&amp;"回福岡県民スポーツ大会"</f>
        <v>第67回福岡県民スポーツ大会</v>
      </c>
      <c r="B2" s="246"/>
      <c r="C2" s="246"/>
      <c r="I2" s="83"/>
    </row>
    <row r="3" spans="1:10" ht="5.25" customHeight="1" x14ac:dyDescent="0.15"/>
    <row r="4" spans="1:10" ht="24" x14ac:dyDescent="0.15">
      <c r="A4" s="519" t="s">
        <v>627</v>
      </c>
      <c r="B4" s="527"/>
      <c r="C4" s="527"/>
      <c r="D4" s="527"/>
      <c r="E4" s="527"/>
      <c r="F4" s="527"/>
      <c r="G4" s="527"/>
      <c r="H4" s="527"/>
      <c r="I4" s="527"/>
    </row>
    <row r="5" spans="1:10" ht="6.75" customHeight="1" x14ac:dyDescent="0.15"/>
    <row r="6" spans="1:10" ht="21.75" customHeight="1" x14ac:dyDescent="0.15">
      <c r="A6" s="86" t="s">
        <v>113</v>
      </c>
      <c r="B6" s="86"/>
      <c r="C6" s="248">
        <f>'0.役員名簿'!$B$7</f>
        <v>0</v>
      </c>
      <c r="D6" s="32" t="s">
        <v>105</v>
      </c>
    </row>
    <row r="7" spans="1:10" ht="9.9499999999999993" customHeight="1" x14ac:dyDescent="0.15"/>
    <row r="8" spans="1:10" ht="21.75" customHeight="1" x14ac:dyDescent="0.15">
      <c r="A8" s="564" t="s">
        <v>619</v>
      </c>
      <c r="B8" s="564"/>
      <c r="C8" s="564"/>
      <c r="D8" s="524">
        <f>G41</f>
        <v>38807</v>
      </c>
      <c r="E8" s="524"/>
      <c r="F8" s="524"/>
      <c r="G8" s="32" t="s">
        <v>523</v>
      </c>
    </row>
    <row r="9" spans="1:10" ht="22.5" customHeight="1" x14ac:dyDescent="0.15">
      <c r="A9" s="90"/>
      <c r="B9" s="90"/>
      <c r="C9" s="90" t="s">
        <v>497</v>
      </c>
      <c r="D9" s="90" t="s">
        <v>3</v>
      </c>
      <c r="E9" s="90" t="s">
        <v>12</v>
      </c>
      <c r="F9" s="90" t="s">
        <v>9</v>
      </c>
      <c r="G9" s="90" t="s">
        <v>8</v>
      </c>
      <c r="H9" s="90" t="s">
        <v>496</v>
      </c>
      <c r="I9" s="159" t="s">
        <v>345</v>
      </c>
    </row>
    <row r="10" spans="1:10" ht="22.5" customHeight="1" x14ac:dyDescent="0.15">
      <c r="A10" s="91" t="s">
        <v>543</v>
      </c>
      <c r="B10" s="91"/>
      <c r="C10" s="47"/>
      <c r="D10" s="64"/>
      <c r="E10" s="91" t="str">
        <f>IF(D10="","",DATEDIF(D10,Facesheet!$B$3,"Y"))</f>
        <v/>
      </c>
      <c r="F10" s="44"/>
      <c r="G10" s="45"/>
      <c r="H10" s="47"/>
      <c r="I10" s="44"/>
      <c r="J10" s="32" t="s">
        <v>371</v>
      </c>
    </row>
    <row r="11" spans="1:10" ht="22.5" customHeight="1" x14ac:dyDescent="0.15">
      <c r="A11" s="91" t="s">
        <v>540</v>
      </c>
      <c r="B11" s="91"/>
      <c r="C11" s="47"/>
      <c r="D11" s="64"/>
      <c r="E11" s="91" t="str">
        <f>IF(D11="","",DATEDIF(D11,Facesheet!$B$3,"Y"))</f>
        <v/>
      </c>
      <c r="F11" s="44"/>
      <c r="G11" s="45"/>
      <c r="H11" s="47"/>
      <c r="I11" s="44"/>
    </row>
    <row r="12" spans="1:10" ht="22.5" customHeight="1" x14ac:dyDescent="0.15">
      <c r="A12" s="91" t="s">
        <v>540</v>
      </c>
      <c r="B12" s="91"/>
      <c r="C12" s="47"/>
      <c r="D12" s="64"/>
      <c r="E12" s="91" t="str">
        <f>IF(D12="","",DATEDIF(D12,Facesheet!$B$3,"Y"))</f>
        <v/>
      </c>
      <c r="F12" s="44"/>
      <c r="G12" s="45"/>
      <c r="H12" s="47"/>
      <c r="I12" s="44"/>
    </row>
    <row r="13" spans="1:10" ht="22.5" customHeight="1" x14ac:dyDescent="0.15">
      <c r="A13" s="91" t="s">
        <v>540</v>
      </c>
      <c r="B13" s="91"/>
      <c r="C13" s="47"/>
      <c r="D13" s="64"/>
      <c r="E13" s="91" t="str">
        <f>IF(D13="","",DATEDIF(D13,Facesheet!$B$3,"Y"))</f>
        <v/>
      </c>
      <c r="F13" s="44"/>
      <c r="G13" s="45"/>
      <c r="H13" s="47"/>
      <c r="I13" s="44"/>
    </row>
    <row r="14" spans="1:10" ht="22.5" customHeight="1" x14ac:dyDescent="0.15">
      <c r="A14" s="91" t="s">
        <v>540</v>
      </c>
      <c r="B14" s="91"/>
      <c r="C14" s="47"/>
      <c r="D14" s="64"/>
      <c r="E14" s="91" t="str">
        <f>IF(D14="","",DATEDIF(D14,Facesheet!$B$3,"Y"))</f>
        <v/>
      </c>
      <c r="F14" s="44"/>
      <c r="G14" s="45"/>
      <c r="H14" s="47"/>
      <c r="I14" s="44"/>
    </row>
    <row r="15" spans="1:10" x14ac:dyDescent="0.15">
      <c r="C15" s="33"/>
    </row>
    <row r="16" spans="1:10" ht="21.75" customHeight="1" x14ac:dyDescent="0.15">
      <c r="A16" s="564" t="s">
        <v>620</v>
      </c>
      <c r="B16" s="564"/>
      <c r="C16" s="564"/>
      <c r="D16" s="565">
        <f>G41</f>
        <v>38807</v>
      </c>
      <c r="E16" s="566"/>
      <c r="F16" s="566"/>
      <c r="G16" s="32" t="s">
        <v>523</v>
      </c>
    </row>
    <row r="17" spans="1:9" ht="22.5" customHeight="1" x14ac:dyDescent="0.15">
      <c r="A17" s="90"/>
      <c r="B17" s="90"/>
      <c r="C17" s="90" t="s">
        <v>497</v>
      </c>
      <c r="D17" s="90" t="s">
        <v>3</v>
      </c>
      <c r="E17" s="90" t="s">
        <v>12</v>
      </c>
      <c r="F17" s="90" t="s">
        <v>9</v>
      </c>
      <c r="G17" s="90" t="s">
        <v>8</v>
      </c>
      <c r="H17" s="90" t="s">
        <v>496</v>
      </c>
      <c r="I17" s="159" t="s">
        <v>345</v>
      </c>
    </row>
    <row r="18" spans="1:9" ht="22.5" customHeight="1" x14ac:dyDescent="0.15">
      <c r="A18" s="91" t="s">
        <v>540</v>
      </c>
      <c r="B18" s="91"/>
      <c r="C18" s="47"/>
      <c r="D18" s="64"/>
      <c r="E18" s="91" t="str">
        <f>IF(D18="","",DATEDIF(D18,Facesheet!$B$3,"Y"))</f>
        <v/>
      </c>
      <c r="F18" s="44"/>
      <c r="G18" s="45"/>
      <c r="H18" s="47"/>
      <c r="I18" s="44"/>
    </row>
    <row r="19" spans="1:9" ht="22.5" customHeight="1" x14ac:dyDescent="0.15">
      <c r="A19" s="91" t="s">
        <v>540</v>
      </c>
      <c r="B19" s="91"/>
      <c r="C19" s="47"/>
      <c r="D19" s="64"/>
      <c r="E19" s="91" t="str">
        <f>IF(D19="","",DATEDIF(D19,Facesheet!$B$3,"Y"))</f>
        <v/>
      </c>
      <c r="F19" s="44"/>
      <c r="G19" s="45"/>
      <c r="H19" s="47"/>
      <c r="I19" s="44"/>
    </row>
    <row r="20" spans="1:9" ht="22.5" customHeight="1" x14ac:dyDescent="0.15">
      <c r="A20" s="91" t="s">
        <v>540</v>
      </c>
      <c r="B20" s="91"/>
      <c r="C20" s="47"/>
      <c r="D20" s="64"/>
      <c r="E20" s="91" t="str">
        <f>IF(D20="","",DATEDIF(D20,Facesheet!$B$3,"Y"))</f>
        <v/>
      </c>
      <c r="F20" s="44"/>
      <c r="G20" s="45"/>
      <c r="H20" s="47"/>
      <c r="I20" s="44"/>
    </row>
    <row r="21" spans="1:9" ht="22.5" customHeight="1" x14ac:dyDescent="0.15">
      <c r="A21" s="91" t="s">
        <v>540</v>
      </c>
      <c r="B21" s="91"/>
      <c r="C21" s="47"/>
      <c r="D21" s="64"/>
      <c r="E21" s="91" t="str">
        <f>IF(D21="","",DATEDIF(D21,Facesheet!$B$3,"Y"))</f>
        <v/>
      </c>
      <c r="F21" s="44"/>
      <c r="G21" s="45"/>
      <c r="H21" s="47"/>
      <c r="I21" s="44"/>
    </row>
    <row r="22" spans="1:9" x14ac:dyDescent="0.15">
      <c r="C22" s="33"/>
    </row>
    <row r="23" spans="1:9" ht="21.75" customHeight="1" x14ac:dyDescent="0.15">
      <c r="A23" s="32" t="s">
        <v>149</v>
      </c>
      <c r="C23" s="33"/>
    </row>
    <row r="24" spans="1:9" ht="21.75" customHeight="1" x14ac:dyDescent="0.15">
      <c r="A24" s="32" t="s">
        <v>640</v>
      </c>
      <c r="C24" s="33"/>
    </row>
    <row r="25" spans="1:9" x14ac:dyDescent="0.15">
      <c r="C25" s="33"/>
    </row>
    <row r="26" spans="1:9" ht="21.75" customHeight="1" x14ac:dyDescent="0.15">
      <c r="A26" s="564" t="s">
        <v>621</v>
      </c>
      <c r="B26" s="564"/>
      <c r="C26" s="564"/>
      <c r="D26" s="249" t="s">
        <v>568</v>
      </c>
    </row>
    <row r="27" spans="1:9" ht="22.5" customHeight="1" x14ac:dyDescent="0.15">
      <c r="A27" s="90"/>
      <c r="B27" s="90"/>
      <c r="C27" s="90" t="s">
        <v>7</v>
      </c>
      <c r="D27" s="199" t="s">
        <v>208</v>
      </c>
      <c r="E27" s="96" t="s">
        <v>12</v>
      </c>
      <c r="F27" s="159" t="s">
        <v>345</v>
      </c>
      <c r="G27" s="90" t="s">
        <v>8</v>
      </c>
      <c r="H27" s="90" t="s">
        <v>496</v>
      </c>
    </row>
    <row r="28" spans="1:9" ht="22.5" customHeight="1" x14ac:dyDescent="0.15">
      <c r="A28" s="91" t="s">
        <v>540</v>
      </c>
      <c r="B28" s="91"/>
      <c r="C28" s="47"/>
      <c r="D28" s="64"/>
      <c r="E28" s="106" t="str">
        <f>IF(D28="","",DATEDIF(D28,Facesheet!$B$3,"Y"))</f>
        <v/>
      </c>
      <c r="F28" s="44"/>
      <c r="G28" s="56"/>
      <c r="H28" s="47"/>
    </row>
    <row r="29" spans="1:9" ht="22.5" customHeight="1" x14ac:dyDescent="0.15">
      <c r="A29" s="91" t="s">
        <v>540</v>
      </c>
      <c r="B29" s="82"/>
      <c r="C29" s="47"/>
      <c r="D29" s="64"/>
      <c r="E29" s="106" t="str">
        <f>IF(D29="","",DATEDIF(D29,Facesheet!$B$3,"Y"))</f>
        <v/>
      </c>
      <c r="F29" s="44"/>
      <c r="G29" s="56"/>
      <c r="H29" s="47"/>
    </row>
    <row r="30" spans="1:9" ht="22.5" customHeight="1" x14ac:dyDescent="0.15">
      <c r="A30" s="91" t="s">
        <v>540</v>
      </c>
      <c r="B30" s="82"/>
      <c r="C30" s="47"/>
      <c r="D30" s="64"/>
      <c r="E30" s="106" t="str">
        <f>IF(D30="","",DATEDIF(D30,Facesheet!$B$3,"Y"))</f>
        <v/>
      </c>
      <c r="F30" s="44"/>
      <c r="G30" s="56"/>
      <c r="H30" s="47"/>
    </row>
    <row r="31" spans="1:9" ht="22.5" customHeight="1" x14ac:dyDescent="0.15">
      <c r="A31" s="91" t="s">
        <v>540</v>
      </c>
      <c r="B31" s="82"/>
      <c r="C31" s="47"/>
      <c r="D31" s="64"/>
      <c r="E31" s="106" t="str">
        <f>IF(D31="","",DATEDIF(D31,Facesheet!$B$3,"Y"))</f>
        <v/>
      </c>
      <c r="F31" s="44"/>
      <c r="G31" s="56"/>
      <c r="H31" s="47"/>
    </row>
    <row r="32" spans="1:9" ht="12.75" customHeight="1" x14ac:dyDescent="0.15"/>
    <row r="33" spans="1:8" ht="22.5" customHeight="1" x14ac:dyDescent="0.15">
      <c r="A33" s="564" t="s">
        <v>622</v>
      </c>
      <c r="B33" s="564"/>
      <c r="C33" s="564"/>
      <c r="D33" s="249" t="s">
        <v>568</v>
      </c>
    </row>
    <row r="34" spans="1:8" ht="22.5" customHeight="1" x14ac:dyDescent="0.15">
      <c r="A34" s="90"/>
      <c r="B34" s="90"/>
      <c r="C34" s="90" t="s">
        <v>7</v>
      </c>
      <c r="D34" s="199" t="s">
        <v>208</v>
      </c>
      <c r="E34" s="96" t="s">
        <v>12</v>
      </c>
      <c r="F34" s="159" t="s">
        <v>345</v>
      </c>
      <c r="G34" s="90" t="s">
        <v>8</v>
      </c>
      <c r="H34" s="90" t="s">
        <v>496</v>
      </c>
    </row>
    <row r="35" spans="1:8" ht="22.5" customHeight="1" x14ac:dyDescent="0.15">
      <c r="A35" s="91" t="s">
        <v>540</v>
      </c>
      <c r="B35" s="91"/>
      <c r="C35" s="47"/>
      <c r="D35" s="64"/>
      <c r="E35" s="106" t="str">
        <f>IF(D35="","",DATEDIF(D35,Facesheet!$B$3,"Y"))</f>
        <v/>
      </c>
      <c r="F35" s="44"/>
      <c r="G35" s="56"/>
      <c r="H35" s="47"/>
    </row>
    <row r="36" spans="1:8" ht="22.5" customHeight="1" x14ac:dyDescent="0.15">
      <c r="A36" s="91" t="s">
        <v>540</v>
      </c>
      <c r="B36" s="82"/>
      <c r="C36" s="47"/>
      <c r="D36" s="64"/>
      <c r="E36" s="106" t="str">
        <f>IF(D36="","",DATEDIF(D36,Facesheet!$B$3,"Y"))</f>
        <v/>
      </c>
      <c r="F36" s="44"/>
      <c r="G36" s="56"/>
      <c r="H36" s="47"/>
    </row>
    <row r="37" spans="1:8" ht="22.5" customHeight="1" x14ac:dyDescent="0.15">
      <c r="A37" s="91" t="s">
        <v>540</v>
      </c>
      <c r="B37" s="82"/>
      <c r="C37" s="47"/>
      <c r="D37" s="64"/>
      <c r="E37" s="106" t="str">
        <f>IF(D37="","",DATEDIF(D37,Facesheet!$B$3,"Y"))</f>
        <v/>
      </c>
      <c r="F37" s="44"/>
      <c r="G37" s="56"/>
      <c r="H37" s="47"/>
    </row>
    <row r="38" spans="1:8" ht="22.5" customHeight="1" x14ac:dyDescent="0.15">
      <c r="A38" s="91" t="s">
        <v>540</v>
      </c>
      <c r="B38" s="82"/>
      <c r="C38" s="47"/>
      <c r="D38" s="64"/>
      <c r="E38" s="106" t="str">
        <f>IF(D38="","",DATEDIF(D38,Facesheet!$B$3,"Y"))</f>
        <v/>
      </c>
      <c r="F38" s="44"/>
      <c r="G38" s="56"/>
      <c r="H38" s="47"/>
    </row>
    <row r="39" spans="1:8" ht="12.75" customHeight="1" x14ac:dyDescent="0.15"/>
    <row r="40" spans="1:8" ht="21.75" customHeight="1" x14ac:dyDescent="0.15">
      <c r="A40" s="32" t="s">
        <v>640</v>
      </c>
    </row>
    <row r="41" spans="1:8" ht="21.75" customHeight="1" x14ac:dyDescent="0.15">
      <c r="G41" s="100">
        <v>38807</v>
      </c>
      <c r="H41" s="100"/>
    </row>
    <row r="42" spans="1:8" ht="21.75" customHeight="1" x14ac:dyDescent="0.15"/>
    <row r="43" spans="1:8" ht="21.75" customHeight="1" x14ac:dyDescent="0.15"/>
    <row r="44" spans="1:8" ht="21.75" customHeight="1" x14ac:dyDescent="0.15"/>
    <row r="45" spans="1:8" ht="21.75" customHeight="1" x14ac:dyDescent="0.15"/>
    <row r="46" spans="1:8" ht="21.75" customHeight="1" x14ac:dyDescent="0.15"/>
    <row r="47" spans="1:8" ht="21.75" customHeight="1" x14ac:dyDescent="0.15"/>
    <row r="48" spans="1: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  <row r="122" ht="21.75" customHeight="1" x14ac:dyDescent="0.15"/>
    <row r="123" ht="21.75" customHeight="1" x14ac:dyDescent="0.15"/>
    <row r="124" ht="21.75" customHeight="1" x14ac:dyDescent="0.15"/>
    <row r="125" ht="21.75" customHeight="1" x14ac:dyDescent="0.15"/>
    <row r="126" ht="21.75" customHeight="1" x14ac:dyDescent="0.15"/>
    <row r="127" ht="21.75" customHeight="1" x14ac:dyDescent="0.15"/>
    <row r="128" ht="21.75" customHeight="1" x14ac:dyDescent="0.15"/>
    <row r="129" ht="21.75" customHeight="1" x14ac:dyDescent="0.15"/>
    <row r="130" ht="21.75" customHeight="1" x14ac:dyDescent="0.15"/>
    <row r="131" ht="21.75" customHeight="1" x14ac:dyDescent="0.15"/>
    <row r="132" ht="21.75" customHeight="1" x14ac:dyDescent="0.15"/>
    <row r="133" ht="21.75" customHeight="1" x14ac:dyDescent="0.15"/>
    <row r="134" ht="21.75" customHeight="1" x14ac:dyDescent="0.15"/>
    <row r="135" ht="21.75" customHeight="1" x14ac:dyDescent="0.15"/>
    <row r="136" ht="21.75" customHeight="1" x14ac:dyDescent="0.15"/>
    <row r="137" ht="21.75" customHeight="1" x14ac:dyDescent="0.15"/>
    <row r="138" ht="21.75" customHeight="1" x14ac:dyDescent="0.15"/>
    <row r="139" ht="21.75" customHeight="1" x14ac:dyDescent="0.15"/>
    <row r="140" ht="21.75" customHeight="1" x14ac:dyDescent="0.15"/>
    <row r="141" ht="21.75" customHeight="1" x14ac:dyDescent="0.15"/>
    <row r="142" ht="21.75" customHeight="1" x14ac:dyDescent="0.15"/>
    <row r="143" ht="21.75" customHeight="1" x14ac:dyDescent="0.15"/>
    <row r="144" ht="21.75" customHeight="1" x14ac:dyDescent="0.15"/>
    <row r="145" ht="21.75" customHeight="1" x14ac:dyDescent="0.15"/>
    <row r="146" ht="21.75" customHeight="1" x14ac:dyDescent="0.15"/>
    <row r="147" ht="21.75" customHeight="1" x14ac:dyDescent="0.15"/>
    <row r="148" ht="21.75" customHeight="1" x14ac:dyDescent="0.15"/>
    <row r="149" ht="21.75" customHeight="1" x14ac:dyDescent="0.15"/>
    <row r="150" ht="21.75" customHeight="1" x14ac:dyDescent="0.15"/>
    <row r="151" ht="21.75" customHeight="1" x14ac:dyDescent="0.15"/>
    <row r="152" ht="21.75" customHeight="1" x14ac:dyDescent="0.15"/>
    <row r="153" ht="21.75" customHeight="1" x14ac:dyDescent="0.15"/>
    <row r="154" ht="21.75" customHeight="1" x14ac:dyDescent="0.15"/>
    <row r="155" ht="21.75" customHeight="1" x14ac:dyDescent="0.15"/>
    <row r="156" ht="21.75" customHeight="1" x14ac:dyDescent="0.15"/>
    <row r="157" ht="21.75" customHeight="1" x14ac:dyDescent="0.15"/>
    <row r="158" ht="21.75" customHeight="1" x14ac:dyDescent="0.15"/>
    <row r="159" ht="21.75" customHeight="1" x14ac:dyDescent="0.15"/>
    <row r="160" ht="21.75" customHeight="1" x14ac:dyDescent="0.15"/>
    <row r="161" ht="21.75" customHeight="1" x14ac:dyDescent="0.15"/>
    <row r="162" ht="21.75" customHeight="1" x14ac:dyDescent="0.15"/>
    <row r="163" ht="21.75" customHeight="1" x14ac:dyDescent="0.15"/>
    <row r="164" ht="21.75" customHeight="1" x14ac:dyDescent="0.15"/>
    <row r="165" ht="21.75" customHeight="1" x14ac:dyDescent="0.15"/>
    <row r="166" ht="21.75" customHeight="1" x14ac:dyDescent="0.15"/>
    <row r="167" ht="21.75" customHeight="1" x14ac:dyDescent="0.15"/>
    <row r="168" ht="21.75" customHeight="1" x14ac:dyDescent="0.15"/>
    <row r="169" ht="21.75" customHeight="1" x14ac:dyDescent="0.15"/>
    <row r="170" ht="21.75" customHeight="1" x14ac:dyDescent="0.15"/>
    <row r="171" ht="21.75" customHeight="1" x14ac:dyDescent="0.15"/>
    <row r="172" ht="21.75" customHeight="1" x14ac:dyDescent="0.15"/>
    <row r="173" ht="21.75" customHeight="1" x14ac:dyDescent="0.15"/>
    <row r="174" ht="21.75" customHeight="1" x14ac:dyDescent="0.15"/>
    <row r="175" ht="21.75" customHeight="1" x14ac:dyDescent="0.15"/>
    <row r="176" ht="21.75" customHeight="1" x14ac:dyDescent="0.15"/>
    <row r="177" ht="21.75" customHeight="1" x14ac:dyDescent="0.15"/>
    <row r="178" ht="21.75" customHeight="1" x14ac:dyDescent="0.15"/>
    <row r="179" ht="21.75" customHeight="1" x14ac:dyDescent="0.15"/>
    <row r="180" ht="21.75" customHeight="1" x14ac:dyDescent="0.15"/>
    <row r="181" ht="21.75" customHeight="1" x14ac:dyDescent="0.15"/>
    <row r="182" ht="21.75" customHeight="1" x14ac:dyDescent="0.15"/>
    <row r="183" ht="21.75" customHeight="1" x14ac:dyDescent="0.15"/>
    <row r="184" ht="21.75" customHeight="1" x14ac:dyDescent="0.15"/>
    <row r="185" ht="21.75" customHeight="1" x14ac:dyDescent="0.15"/>
    <row r="186" ht="21.75" customHeight="1" x14ac:dyDescent="0.15"/>
    <row r="187" ht="21.75" customHeight="1" x14ac:dyDescent="0.15"/>
    <row r="188" ht="21.75" customHeight="1" x14ac:dyDescent="0.15"/>
    <row r="189" ht="21.75" customHeight="1" x14ac:dyDescent="0.15"/>
    <row r="190" ht="21.75" customHeight="1" x14ac:dyDescent="0.15"/>
    <row r="191" ht="21.75" customHeight="1" x14ac:dyDescent="0.15"/>
    <row r="192" ht="21.75" customHeight="1" x14ac:dyDescent="0.15"/>
    <row r="193" ht="21.75" customHeight="1" x14ac:dyDescent="0.15"/>
    <row r="194" ht="21.75" customHeight="1" x14ac:dyDescent="0.15"/>
    <row r="195" ht="21.75" customHeight="1" x14ac:dyDescent="0.15"/>
    <row r="196" ht="21.75" customHeight="1" x14ac:dyDescent="0.15"/>
    <row r="197" ht="21.75" customHeight="1" x14ac:dyDescent="0.15"/>
    <row r="198" ht="21.75" customHeight="1" x14ac:dyDescent="0.15"/>
    <row r="199" ht="21.75" customHeight="1" x14ac:dyDescent="0.15"/>
    <row r="200" ht="21.75" customHeight="1" x14ac:dyDescent="0.15"/>
    <row r="201" ht="21.75" customHeight="1" x14ac:dyDescent="0.15"/>
    <row r="202" ht="21.75" customHeight="1" x14ac:dyDescent="0.15"/>
    <row r="203" ht="21.75" customHeight="1" x14ac:dyDescent="0.15"/>
    <row r="204" ht="21.75" customHeight="1" x14ac:dyDescent="0.15"/>
    <row r="205" ht="21.75" customHeight="1" x14ac:dyDescent="0.15"/>
    <row r="206" ht="21.75" customHeight="1" x14ac:dyDescent="0.15"/>
    <row r="207" ht="21.75" customHeight="1" x14ac:dyDescent="0.15"/>
    <row r="208" ht="21.75" customHeight="1" x14ac:dyDescent="0.15"/>
    <row r="209" ht="21.75" customHeight="1" x14ac:dyDescent="0.15"/>
    <row r="210" ht="21.75" customHeight="1" x14ac:dyDescent="0.15"/>
    <row r="211" ht="21.75" customHeight="1" x14ac:dyDescent="0.15"/>
    <row r="212" ht="21.75" customHeight="1" x14ac:dyDescent="0.15"/>
    <row r="213" ht="21.75" customHeight="1" x14ac:dyDescent="0.15"/>
    <row r="214" ht="21.75" customHeight="1" x14ac:dyDescent="0.15"/>
    <row r="215" ht="21.75" customHeight="1" x14ac:dyDescent="0.15"/>
    <row r="216" ht="21.75" customHeight="1" x14ac:dyDescent="0.15"/>
    <row r="217" ht="21.75" customHeight="1" x14ac:dyDescent="0.15"/>
    <row r="218" ht="21.75" customHeight="1" x14ac:dyDescent="0.15"/>
    <row r="219" ht="21.75" customHeight="1" x14ac:dyDescent="0.15"/>
    <row r="220" ht="21.75" customHeight="1" x14ac:dyDescent="0.15"/>
    <row r="221" ht="21.75" customHeight="1" x14ac:dyDescent="0.15"/>
    <row r="222" ht="21.75" customHeight="1" x14ac:dyDescent="0.15"/>
    <row r="223" ht="21.75" customHeight="1" x14ac:dyDescent="0.15"/>
    <row r="224" ht="21.75" customHeight="1" x14ac:dyDescent="0.15"/>
    <row r="225" ht="21.75" customHeight="1" x14ac:dyDescent="0.15"/>
    <row r="226" ht="21.75" customHeight="1" x14ac:dyDescent="0.15"/>
    <row r="227" ht="21.75" customHeight="1" x14ac:dyDescent="0.15"/>
    <row r="228" ht="21.75" customHeight="1" x14ac:dyDescent="0.15"/>
    <row r="229" ht="21.75" customHeight="1" x14ac:dyDescent="0.15"/>
    <row r="230" ht="21.75" customHeight="1" x14ac:dyDescent="0.15"/>
    <row r="231" ht="21.75" customHeight="1" x14ac:dyDescent="0.15"/>
    <row r="232" ht="21.75" customHeight="1" x14ac:dyDescent="0.15"/>
    <row r="233" ht="21.75" customHeight="1" x14ac:dyDescent="0.15"/>
    <row r="234" ht="21.75" customHeight="1" x14ac:dyDescent="0.15"/>
    <row r="235" ht="21.75" customHeight="1" x14ac:dyDescent="0.15"/>
    <row r="236" ht="21.75" customHeight="1" x14ac:dyDescent="0.15"/>
    <row r="237" ht="21.75" customHeight="1" x14ac:dyDescent="0.15"/>
    <row r="238" ht="21.75" customHeight="1" x14ac:dyDescent="0.15"/>
    <row r="239" ht="21.75" customHeight="1" x14ac:dyDescent="0.15"/>
    <row r="240" ht="21.75" customHeight="1" x14ac:dyDescent="0.15"/>
    <row r="241" ht="21.75" customHeight="1" x14ac:dyDescent="0.15"/>
    <row r="242" ht="21.75" customHeight="1" x14ac:dyDescent="0.15"/>
    <row r="243" ht="21.75" customHeight="1" x14ac:dyDescent="0.15"/>
    <row r="244" ht="21.75" customHeight="1" x14ac:dyDescent="0.15"/>
    <row r="245" ht="21.75" customHeight="1" x14ac:dyDescent="0.15"/>
    <row r="246" ht="21.75" customHeight="1" x14ac:dyDescent="0.15"/>
    <row r="247" ht="21.75" customHeight="1" x14ac:dyDescent="0.15"/>
    <row r="248" ht="21.75" customHeight="1" x14ac:dyDescent="0.15"/>
    <row r="249" ht="21.75" customHeight="1" x14ac:dyDescent="0.15"/>
    <row r="250" ht="21.75" customHeight="1" x14ac:dyDescent="0.15"/>
    <row r="251" ht="21.75" customHeight="1" x14ac:dyDescent="0.15"/>
    <row r="252" ht="21.75" customHeight="1" x14ac:dyDescent="0.15"/>
    <row r="253" ht="21.75" customHeight="1" x14ac:dyDescent="0.15"/>
    <row r="254" ht="21.75" customHeight="1" x14ac:dyDescent="0.15"/>
    <row r="255" ht="21.75" customHeight="1" x14ac:dyDescent="0.15"/>
    <row r="256" ht="21.75" customHeight="1" x14ac:dyDescent="0.15"/>
    <row r="257" ht="21.75" customHeight="1" x14ac:dyDescent="0.15"/>
    <row r="258" ht="21.75" customHeight="1" x14ac:dyDescent="0.15"/>
    <row r="259" ht="21.75" customHeight="1" x14ac:dyDescent="0.15"/>
    <row r="260" ht="21.75" customHeight="1" x14ac:dyDescent="0.15"/>
    <row r="261" ht="21.75" customHeight="1" x14ac:dyDescent="0.15"/>
    <row r="262" ht="21.75" customHeight="1" x14ac:dyDescent="0.15"/>
    <row r="263" ht="21.75" customHeight="1" x14ac:dyDescent="0.15"/>
    <row r="264" ht="21.75" customHeight="1" x14ac:dyDescent="0.15"/>
    <row r="265" ht="21.75" customHeight="1" x14ac:dyDescent="0.15"/>
    <row r="266" ht="21.75" customHeight="1" x14ac:dyDescent="0.15"/>
    <row r="267" ht="21.75" customHeight="1" x14ac:dyDescent="0.15"/>
    <row r="268" ht="21.75" customHeight="1" x14ac:dyDescent="0.15"/>
    <row r="269" ht="21.75" customHeight="1" x14ac:dyDescent="0.15"/>
    <row r="270" ht="21.75" customHeight="1" x14ac:dyDescent="0.15"/>
    <row r="271" ht="21.75" customHeight="1" x14ac:dyDescent="0.15"/>
    <row r="272" ht="21.75" customHeight="1" x14ac:dyDescent="0.15"/>
    <row r="273" ht="21.75" customHeight="1" x14ac:dyDescent="0.15"/>
    <row r="274" ht="21.75" customHeight="1" x14ac:dyDescent="0.15"/>
    <row r="275" ht="21.75" customHeight="1" x14ac:dyDescent="0.15"/>
    <row r="276" ht="21.75" customHeight="1" x14ac:dyDescent="0.15"/>
    <row r="277" ht="21.75" customHeight="1" x14ac:dyDescent="0.15"/>
    <row r="278" ht="21.75" customHeight="1" x14ac:dyDescent="0.15"/>
    <row r="279" ht="21.75" customHeight="1" x14ac:dyDescent="0.15"/>
    <row r="280" ht="21.75" customHeight="1" x14ac:dyDescent="0.15"/>
    <row r="281" ht="21.75" customHeight="1" x14ac:dyDescent="0.15"/>
    <row r="282" ht="21.75" customHeight="1" x14ac:dyDescent="0.15"/>
    <row r="283" ht="21.75" customHeight="1" x14ac:dyDescent="0.15"/>
    <row r="284" ht="21.75" customHeight="1" x14ac:dyDescent="0.15"/>
    <row r="285" ht="21.75" customHeight="1" x14ac:dyDescent="0.15"/>
    <row r="286" ht="21.75" customHeight="1" x14ac:dyDescent="0.15"/>
    <row r="287" ht="21.75" customHeight="1" x14ac:dyDescent="0.15"/>
    <row r="288" ht="21.75" customHeight="1" x14ac:dyDescent="0.15"/>
    <row r="289" ht="21.75" customHeight="1" x14ac:dyDescent="0.15"/>
    <row r="290" ht="21.75" customHeight="1" x14ac:dyDescent="0.15"/>
    <row r="291" ht="21.75" customHeight="1" x14ac:dyDescent="0.15"/>
    <row r="292" ht="21.75" customHeight="1" x14ac:dyDescent="0.15"/>
    <row r="293" ht="21.75" customHeight="1" x14ac:dyDescent="0.15"/>
    <row r="294" ht="21.75" customHeight="1" x14ac:dyDescent="0.15"/>
    <row r="295" ht="21.75" customHeight="1" x14ac:dyDescent="0.15"/>
    <row r="296" ht="21.75" customHeight="1" x14ac:dyDescent="0.15"/>
    <row r="297" ht="21.75" customHeight="1" x14ac:dyDescent="0.15"/>
    <row r="298" ht="21.75" customHeight="1" x14ac:dyDescent="0.15"/>
    <row r="299" ht="21.75" customHeight="1" x14ac:dyDescent="0.15"/>
    <row r="300" ht="21.75" customHeight="1" x14ac:dyDescent="0.15"/>
    <row r="301" ht="21.75" customHeight="1" x14ac:dyDescent="0.15"/>
    <row r="302" ht="21.75" customHeight="1" x14ac:dyDescent="0.15"/>
    <row r="303" ht="21.75" customHeight="1" x14ac:dyDescent="0.15"/>
    <row r="304" ht="21.75" customHeight="1" x14ac:dyDescent="0.15"/>
    <row r="305" ht="21.75" customHeight="1" x14ac:dyDescent="0.15"/>
    <row r="306" ht="21.75" customHeight="1" x14ac:dyDescent="0.15"/>
    <row r="307" ht="21.75" customHeight="1" x14ac:dyDescent="0.15"/>
    <row r="308" ht="21.75" customHeight="1" x14ac:dyDescent="0.15"/>
    <row r="309" ht="21.75" customHeight="1" x14ac:dyDescent="0.15"/>
    <row r="310" ht="21.75" customHeight="1" x14ac:dyDescent="0.15"/>
    <row r="311" ht="21.75" customHeight="1" x14ac:dyDescent="0.15"/>
    <row r="312" ht="21.75" customHeight="1" x14ac:dyDescent="0.15"/>
    <row r="313" ht="21.75" customHeight="1" x14ac:dyDescent="0.15"/>
    <row r="314" ht="21.75" customHeight="1" x14ac:dyDescent="0.15"/>
    <row r="315" ht="21.75" customHeight="1" x14ac:dyDescent="0.15"/>
    <row r="316" ht="21.75" customHeight="1" x14ac:dyDescent="0.15"/>
    <row r="317" ht="21.75" customHeight="1" x14ac:dyDescent="0.15"/>
    <row r="318" ht="21.75" customHeight="1" x14ac:dyDescent="0.15"/>
    <row r="319" ht="21.75" customHeight="1" x14ac:dyDescent="0.15"/>
    <row r="320" ht="21.75" customHeight="1" x14ac:dyDescent="0.15"/>
    <row r="321" ht="21.75" customHeight="1" x14ac:dyDescent="0.15"/>
    <row r="322" ht="21.75" customHeight="1" x14ac:dyDescent="0.15"/>
    <row r="323" ht="21.75" customHeight="1" x14ac:dyDescent="0.15"/>
    <row r="324" ht="21.75" customHeight="1" x14ac:dyDescent="0.15"/>
    <row r="325" ht="21.75" customHeight="1" x14ac:dyDescent="0.15"/>
    <row r="326" ht="21.75" customHeight="1" x14ac:dyDescent="0.15"/>
    <row r="327" ht="21.75" customHeight="1" x14ac:dyDescent="0.15"/>
    <row r="328" ht="21.75" customHeight="1" x14ac:dyDescent="0.15"/>
    <row r="329" ht="21.75" customHeight="1" x14ac:dyDescent="0.15"/>
    <row r="330" ht="21.75" customHeight="1" x14ac:dyDescent="0.15"/>
    <row r="331" ht="21.75" customHeight="1" x14ac:dyDescent="0.15"/>
    <row r="332" ht="21.75" customHeight="1" x14ac:dyDescent="0.15"/>
    <row r="333" ht="21.75" customHeight="1" x14ac:dyDescent="0.15"/>
    <row r="334" ht="21.75" customHeight="1" x14ac:dyDescent="0.15"/>
    <row r="335" ht="21.75" customHeight="1" x14ac:dyDescent="0.15"/>
    <row r="336" ht="21.75" customHeight="1" x14ac:dyDescent="0.15"/>
    <row r="337" ht="21.75" customHeight="1" x14ac:dyDescent="0.15"/>
    <row r="338" ht="21.75" customHeight="1" x14ac:dyDescent="0.15"/>
    <row r="339" ht="21.75" customHeight="1" x14ac:dyDescent="0.15"/>
    <row r="340" ht="21.75" customHeight="1" x14ac:dyDescent="0.15"/>
    <row r="341" ht="21.75" customHeight="1" x14ac:dyDescent="0.15"/>
    <row r="342" ht="21.75" customHeight="1" x14ac:dyDescent="0.15"/>
    <row r="343" ht="21.75" customHeight="1" x14ac:dyDescent="0.15"/>
    <row r="344" ht="21.75" customHeight="1" x14ac:dyDescent="0.15"/>
    <row r="345" ht="21.75" customHeight="1" x14ac:dyDescent="0.15"/>
    <row r="346" ht="21.75" customHeight="1" x14ac:dyDescent="0.15"/>
    <row r="347" ht="21.75" customHeight="1" x14ac:dyDescent="0.15"/>
    <row r="348" ht="21.75" customHeight="1" x14ac:dyDescent="0.15"/>
    <row r="349" ht="21.75" customHeight="1" x14ac:dyDescent="0.15"/>
    <row r="350" ht="21.75" customHeight="1" x14ac:dyDescent="0.15"/>
    <row r="351" ht="21.75" customHeight="1" x14ac:dyDescent="0.15"/>
    <row r="352" ht="21.75" customHeight="1" x14ac:dyDescent="0.15"/>
    <row r="353" ht="21.75" customHeight="1" x14ac:dyDescent="0.15"/>
    <row r="354" ht="21.75" customHeight="1" x14ac:dyDescent="0.15"/>
    <row r="355" ht="21.75" customHeight="1" x14ac:dyDescent="0.15"/>
    <row r="356" ht="21.75" customHeight="1" x14ac:dyDescent="0.15"/>
    <row r="357" ht="21.75" customHeight="1" x14ac:dyDescent="0.15"/>
    <row r="358" ht="21.75" customHeight="1" x14ac:dyDescent="0.15"/>
    <row r="359" ht="21.75" customHeight="1" x14ac:dyDescent="0.15"/>
    <row r="360" ht="21.75" customHeight="1" x14ac:dyDescent="0.15"/>
    <row r="361" ht="21.75" customHeight="1" x14ac:dyDescent="0.15"/>
    <row r="362" ht="21.75" customHeight="1" x14ac:dyDescent="0.15"/>
    <row r="363" ht="21.75" customHeight="1" x14ac:dyDescent="0.15"/>
    <row r="364" ht="21.75" customHeight="1" x14ac:dyDescent="0.15"/>
    <row r="365" ht="21.75" customHeight="1" x14ac:dyDescent="0.15"/>
    <row r="366" ht="21.75" customHeight="1" x14ac:dyDescent="0.15"/>
    <row r="367" ht="21.75" customHeight="1" x14ac:dyDescent="0.15"/>
    <row r="368" ht="21.75" customHeight="1" x14ac:dyDescent="0.15"/>
    <row r="369" ht="21.75" customHeight="1" x14ac:dyDescent="0.15"/>
    <row r="370" ht="21.75" customHeight="1" x14ac:dyDescent="0.15"/>
    <row r="371" ht="21.75" customHeight="1" x14ac:dyDescent="0.15"/>
    <row r="372" ht="21.75" customHeight="1" x14ac:dyDescent="0.15"/>
    <row r="373" ht="21.75" customHeight="1" x14ac:dyDescent="0.15"/>
    <row r="374" ht="21.75" customHeight="1" x14ac:dyDescent="0.15"/>
    <row r="375" ht="21.75" customHeight="1" x14ac:dyDescent="0.15"/>
    <row r="376" ht="21.75" customHeight="1" x14ac:dyDescent="0.15"/>
    <row r="377" ht="21.75" customHeight="1" x14ac:dyDescent="0.15"/>
    <row r="378" ht="21.75" customHeight="1" x14ac:dyDescent="0.15"/>
    <row r="379" ht="21.75" customHeight="1" x14ac:dyDescent="0.15"/>
    <row r="380" ht="21.75" customHeight="1" x14ac:dyDescent="0.15"/>
    <row r="381" ht="21.75" customHeight="1" x14ac:dyDescent="0.15"/>
    <row r="382" ht="21.75" customHeight="1" x14ac:dyDescent="0.15"/>
    <row r="383" ht="21.75" customHeight="1" x14ac:dyDescent="0.15"/>
    <row r="384" ht="21.75" customHeight="1" x14ac:dyDescent="0.15"/>
    <row r="385" ht="21.75" customHeight="1" x14ac:dyDescent="0.15"/>
    <row r="386" ht="21.75" customHeight="1" x14ac:dyDescent="0.15"/>
    <row r="387" ht="21.75" customHeight="1" x14ac:dyDescent="0.15"/>
    <row r="388" ht="21.75" customHeight="1" x14ac:dyDescent="0.15"/>
    <row r="389" ht="21.75" customHeight="1" x14ac:dyDescent="0.15"/>
    <row r="390" ht="21.75" customHeight="1" x14ac:dyDescent="0.15"/>
    <row r="391" ht="21.75" customHeight="1" x14ac:dyDescent="0.15"/>
    <row r="392" ht="21.75" customHeight="1" x14ac:dyDescent="0.15"/>
    <row r="393" ht="21.75" customHeight="1" x14ac:dyDescent="0.15"/>
    <row r="394" ht="21.75" customHeight="1" x14ac:dyDescent="0.15"/>
    <row r="395" ht="21.75" customHeight="1" x14ac:dyDescent="0.15"/>
    <row r="396" ht="21.75" customHeight="1" x14ac:dyDescent="0.15"/>
    <row r="397" ht="21.75" customHeight="1" x14ac:dyDescent="0.15"/>
    <row r="398" ht="21.75" customHeight="1" x14ac:dyDescent="0.15"/>
    <row r="399" ht="21.75" customHeight="1" x14ac:dyDescent="0.15"/>
    <row r="400" ht="21.75" customHeight="1" x14ac:dyDescent="0.15"/>
    <row r="401" ht="21.75" customHeight="1" x14ac:dyDescent="0.15"/>
    <row r="402" ht="21.75" customHeight="1" x14ac:dyDescent="0.15"/>
    <row r="403" ht="21.75" customHeight="1" x14ac:dyDescent="0.15"/>
    <row r="404" ht="21.75" customHeight="1" x14ac:dyDescent="0.15"/>
    <row r="405" ht="21.75" customHeight="1" x14ac:dyDescent="0.15"/>
    <row r="406" ht="21.75" customHeight="1" x14ac:dyDescent="0.15"/>
    <row r="407" ht="21.75" customHeight="1" x14ac:dyDescent="0.15"/>
    <row r="408" ht="21.75" customHeight="1" x14ac:dyDescent="0.15"/>
    <row r="409" ht="21.75" customHeight="1" x14ac:dyDescent="0.15"/>
    <row r="410" ht="21.75" customHeight="1" x14ac:dyDescent="0.15"/>
    <row r="411" ht="21.75" customHeight="1" x14ac:dyDescent="0.15"/>
    <row r="412" ht="21.75" customHeight="1" x14ac:dyDescent="0.15"/>
    <row r="413" ht="21.75" customHeight="1" x14ac:dyDescent="0.15"/>
    <row r="414" ht="21.75" customHeight="1" x14ac:dyDescent="0.15"/>
    <row r="415" ht="21.75" customHeight="1" x14ac:dyDescent="0.15"/>
    <row r="416" ht="21.75" customHeight="1" x14ac:dyDescent="0.15"/>
    <row r="417" ht="21.75" customHeight="1" x14ac:dyDescent="0.15"/>
    <row r="418" ht="21.75" customHeight="1" x14ac:dyDescent="0.15"/>
    <row r="419" ht="21.75" customHeight="1" x14ac:dyDescent="0.15"/>
    <row r="420" ht="21.75" customHeight="1" x14ac:dyDescent="0.15"/>
    <row r="421" ht="21.75" customHeight="1" x14ac:dyDescent="0.15"/>
    <row r="422" ht="21.75" customHeight="1" x14ac:dyDescent="0.15"/>
    <row r="423" ht="21.75" customHeight="1" x14ac:dyDescent="0.15"/>
    <row r="424" ht="21.75" customHeight="1" x14ac:dyDescent="0.15"/>
    <row r="425" ht="21.75" customHeight="1" x14ac:dyDescent="0.15"/>
    <row r="426" ht="21.75" customHeight="1" x14ac:dyDescent="0.15"/>
    <row r="427" ht="21.75" customHeight="1" x14ac:dyDescent="0.15"/>
    <row r="428" ht="21.75" customHeight="1" x14ac:dyDescent="0.15"/>
    <row r="429" ht="21.75" customHeight="1" x14ac:dyDescent="0.15"/>
    <row r="430" ht="21.75" customHeight="1" x14ac:dyDescent="0.15"/>
    <row r="431" ht="21.75" customHeight="1" x14ac:dyDescent="0.15"/>
    <row r="432" ht="21.75" customHeight="1" x14ac:dyDescent="0.15"/>
    <row r="433" ht="21.75" customHeight="1" x14ac:dyDescent="0.15"/>
    <row r="434" ht="21.75" customHeight="1" x14ac:dyDescent="0.15"/>
    <row r="435" ht="21.75" customHeight="1" x14ac:dyDescent="0.15"/>
    <row r="436" ht="21.75" customHeight="1" x14ac:dyDescent="0.15"/>
    <row r="437" ht="21.75" customHeight="1" x14ac:dyDescent="0.15"/>
    <row r="438" ht="21.75" customHeight="1" x14ac:dyDescent="0.15"/>
    <row r="439" ht="21.75" customHeight="1" x14ac:dyDescent="0.15"/>
    <row r="440" ht="21.75" customHeight="1" x14ac:dyDescent="0.15"/>
    <row r="441" ht="21.75" customHeight="1" x14ac:dyDescent="0.15"/>
    <row r="442" ht="21.75" customHeight="1" x14ac:dyDescent="0.15"/>
    <row r="443" ht="21.75" customHeight="1" x14ac:dyDescent="0.15"/>
    <row r="444" ht="21.75" customHeight="1" x14ac:dyDescent="0.15"/>
    <row r="445" ht="21.75" customHeight="1" x14ac:dyDescent="0.15"/>
    <row r="446" ht="21.75" customHeight="1" x14ac:dyDescent="0.15"/>
    <row r="447" ht="21.75" customHeight="1" x14ac:dyDescent="0.15"/>
    <row r="448" ht="21.75" customHeight="1" x14ac:dyDescent="0.15"/>
    <row r="449" ht="21.75" customHeight="1" x14ac:dyDescent="0.15"/>
    <row r="450" ht="21.75" customHeight="1" x14ac:dyDescent="0.15"/>
    <row r="451" ht="21.75" customHeight="1" x14ac:dyDescent="0.15"/>
    <row r="452" ht="21.75" customHeight="1" x14ac:dyDescent="0.15"/>
    <row r="453" ht="21.75" customHeight="1" x14ac:dyDescent="0.15"/>
    <row r="454" ht="21.75" customHeight="1" x14ac:dyDescent="0.15"/>
    <row r="455" ht="21.75" customHeight="1" x14ac:dyDescent="0.15"/>
    <row r="456" ht="21.75" customHeight="1" x14ac:dyDescent="0.15"/>
    <row r="457" ht="21.75" customHeight="1" x14ac:dyDescent="0.15"/>
    <row r="458" ht="21.75" customHeight="1" x14ac:dyDescent="0.15"/>
    <row r="459" ht="21.75" customHeight="1" x14ac:dyDescent="0.15"/>
    <row r="460" ht="21.75" customHeight="1" x14ac:dyDescent="0.15"/>
    <row r="461" ht="21.75" customHeight="1" x14ac:dyDescent="0.15"/>
    <row r="462" ht="21.75" customHeight="1" x14ac:dyDescent="0.15"/>
    <row r="463" ht="21.75" customHeight="1" x14ac:dyDescent="0.15"/>
    <row r="464" ht="21.75" customHeight="1" x14ac:dyDescent="0.15"/>
    <row r="465" ht="21.75" customHeight="1" x14ac:dyDescent="0.15"/>
    <row r="466" ht="21.75" customHeight="1" x14ac:dyDescent="0.15"/>
    <row r="467" ht="21.75" customHeight="1" x14ac:dyDescent="0.15"/>
    <row r="468" ht="21.75" customHeight="1" x14ac:dyDescent="0.15"/>
    <row r="469" ht="21.75" customHeight="1" x14ac:dyDescent="0.15"/>
    <row r="470" ht="21.75" customHeight="1" x14ac:dyDescent="0.15"/>
    <row r="471" ht="21.75" customHeight="1" x14ac:dyDescent="0.15"/>
    <row r="472" ht="21.75" customHeight="1" x14ac:dyDescent="0.15"/>
    <row r="473" ht="21.75" customHeight="1" x14ac:dyDescent="0.15"/>
    <row r="474" ht="21.75" customHeight="1" x14ac:dyDescent="0.15"/>
    <row r="475" ht="21.75" customHeight="1" x14ac:dyDescent="0.15"/>
    <row r="476" ht="21.75" customHeight="1" x14ac:dyDescent="0.15"/>
    <row r="477" ht="21.75" customHeight="1" x14ac:dyDescent="0.15"/>
    <row r="478" ht="21.75" customHeight="1" x14ac:dyDescent="0.15"/>
    <row r="479" ht="21.75" customHeight="1" x14ac:dyDescent="0.15"/>
    <row r="480" ht="21.75" customHeight="1" x14ac:dyDescent="0.15"/>
    <row r="481" ht="21.75" customHeight="1" x14ac:dyDescent="0.15"/>
    <row r="482" ht="21.75" customHeight="1" x14ac:dyDescent="0.15"/>
    <row r="483" ht="21.75" customHeight="1" x14ac:dyDescent="0.15"/>
    <row r="484" ht="21.75" customHeight="1" x14ac:dyDescent="0.15"/>
    <row r="485" ht="21.75" customHeight="1" x14ac:dyDescent="0.15"/>
    <row r="486" ht="21.75" customHeight="1" x14ac:dyDescent="0.15"/>
    <row r="487" ht="21.75" customHeight="1" x14ac:dyDescent="0.15"/>
    <row r="488" ht="21.75" customHeight="1" x14ac:dyDescent="0.15"/>
    <row r="489" ht="21.75" customHeight="1" x14ac:dyDescent="0.15"/>
    <row r="490" ht="21.75" customHeight="1" x14ac:dyDescent="0.15"/>
    <row r="491" ht="21.75" customHeight="1" x14ac:dyDescent="0.15"/>
    <row r="492" ht="21.75" customHeight="1" x14ac:dyDescent="0.15"/>
    <row r="493" ht="21.75" customHeight="1" x14ac:dyDescent="0.15"/>
    <row r="494" ht="21.75" customHeight="1" x14ac:dyDescent="0.15"/>
    <row r="495" ht="21.75" customHeight="1" x14ac:dyDescent="0.15"/>
    <row r="496" ht="21.75" customHeight="1" x14ac:dyDescent="0.15"/>
    <row r="497" ht="21.75" customHeight="1" x14ac:dyDescent="0.15"/>
    <row r="498" ht="21.75" customHeight="1" x14ac:dyDescent="0.15"/>
    <row r="499" ht="21.75" customHeight="1" x14ac:dyDescent="0.15"/>
    <row r="500" ht="21.75" customHeight="1" x14ac:dyDescent="0.15"/>
    <row r="501" ht="21.75" customHeight="1" x14ac:dyDescent="0.15"/>
    <row r="502" ht="21.75" customHeight="1" x14ac:dyDescent="0.15"/>
    <row r="503" ht="21.75" customHeight="1" x14ac:dyDescent="0.15"/>
    <row r="504" ht="21.75" customHeight="1" x14ac:dyDescent="0.15"/>
    <row r="505" ht="21.75" customHeight="1" x14ac:dyDescent="0.15"/>
    <row r="506" ht="21.75" customHeight="1" x14ac:dyDescent="0.15"/>
    <row r="507" ht="21.75" customHeight="1" x14ac:dyDescent="0.15"/>
    <row r="508" ht="21.75" customHeight="1" x14ac:dyDescent="0.15"/>
    <row r="509" ht="21.75" customHeight="1" x14ac:dyDescent="0.15"/>
    <row r="510" ht="21.75" customHeight="1" x14ac:dyDescent="0.15"/>
    <row r="511" ht="21.75" customHeight="1" x14ac:dyDescent="0.15"/>
    <row r="512" ht="21.75" customHeight="1" x14ac:dyDescent="0.15"/>
    <row r="513" ht="21.75" customHeight="1" x14ac:dyDescent="0.15"/>
    <row r="514" ht="21.75" customHeight="1" x14ac:dyDescent="0.15"/>
    <row r="515" ht="21.75" customHeight="1" x14ac:dyDescent="0.15"/>
    <row r="516" ht="21.75" customHeight="1" x14ac:dyDescent="0.15"/>
    <row r="517" ht="21.75" customHeight="1" x14ac:dyDescent="0.15"/>
    <row r="518" ht="21.75" customHeight="1" x14ac:dyDescent="0.15"/>
    <row r="519" ht="21.75" customHeight="1" x14ac:dyDescent="0.15"/>
    <row r="520" ht="21.75" customHeight="1" x14ac:dyDescent="0.15"/>
    <row r="521" ht="21.75" customHeight="1" x14ac:dyDescent="0.15"/>
    <row r="522" ht="21.75" customHeight="1" x14ac:dyDescent="0.15"/>
    <row r="523" ht="21.75" customHeight="1" x14ac:dyDescent="0.15"/>
    <row r="524" ht="21.75" customHeight="1" x14ac:dyDescent="0.15"/>
    <row r="525" ht="21.75" customHeight="1" x14ac:dyDescent="0.15"/>
    <row r="526" ht="21.75" customHeight="1" x14ac:dyDescent="0.15"/>
    <row r="527" ht="21.75" customHeight="1" x14ac:dyDescent="0.15"/>
    <row r="528" ht="21.75" customHeight="1" x14ac:dyDescent="0.15"/>
    <row r="529" ht="21.75" customHeight="1" x14ac:dyDescent="0.15"/>
    <row r="530" ht="21.75" customHeight="1" x14ac:dyDescent="0.15"/>
    <row r="531" ht="21.75" customHeight="1" x14ac:dyDescent="0.15"/>
    <row r="532" ht="21.75" customHeight="1" x14ac:dyDescent="0.15"/>
    <row r="533" ht="21.75" customHeight="1" x14ac:dyDescent="0.15"/>
    <row r="534" ht="21.75" customHeight="1" x14ac:dyDescent="0.15"/>
    <row r="535" ht="21.75" customHeight="1" x14ac:dyDescent="0.15"/>
    <row r="536" ht="21.75" customHeight="1" x14ac:dyDescent="0.15"/>
    <row r="537" ht="21.75" customHeight="1" x14ac:dyDescent="0.15"/>
    <row r="538" ht="21.75" customHeight="1" x14ac:dyDescent="0.15"/>
    <row r="539" ht="21.75" customHeight="1" x14ac:dyDescent="0.15"/>
    <row r="540" ht="21.75" customHeight="1" x14ac:dyDescent="0.15"/>
    <row r="541" ht="21.75" customHeight="1" x14ac:dyDescent="0.15"/>
    <row r="542" ht="21.75" customHeight="1" x14ac:dyDescent="0.15"/>
    <row r="543" ht="21.75" customHeight="1" x14ac:dyDescent="0.15"/>
    <row r="544" ht="21.75" customHeight="1" x14ac:dyDescent="0.15"/>
    <row r="545" ht="21.75" customHeight="1" x14ac:dyDescent="0.15"/>
    <row r="546" ht="21.75" customHeight="1" x14ac:dyDescent="0.15"/>
    <row r="547" ht="21.75" customHeight="1" x14ac:dyDescent="0.15"/>
    <row r="548" ht="21.75" customHeight="1" x14ac:dyDescent="0.15"/>
    <row r="549" ht="21.75" customHeight="1" x14ac:dyDescent="0.15"/>
    <row r="550" ht="21.75" customHeight="1" x14ac:dyDescent="0.15"/>
    <row r="551" ht="21.75" customHeight="1" x14ac:dyDescent="0.15"/>
    <row r="552" ht="21.75" customHeight="1" x14ac:dyDescent="0.15"/>
    <row r="553" ht="21.75" customHeight="1" x14ac:dyDescent="0.15"/>
    <row r="554" ht="21.75" customHeight="1" x14ac:dyDescent="0.15"/>
    <row r="555" ht="21.75" customHeight="1" x14ac:dyDescent="0.15"/>
    <row r="556" ht="21.75" customHeight="1" x14ac:dyDescent="0.15"/>
    <row r="557" ht="21.75" customHeight="1" x14ac:dyDescent="0.15"/>
    <row r="558" ht="21.75" customHeight="1" x14ac:dyDescent="0.15"/>
    <row r="559" ht="21.75" customHeight="1" x14ac:dyDescent="0.15"/>
    <row r="560" ht="21.75" customHeight="1" x14ac:dyDescent="0.15"/>
    <row r="561" ht="21.75" customHeight="1" x14ac:dyDescent="0.15"/>
    <row r="562" ht="21.75" customHeight="1" x14ac:dyDescent="0.15"/>
    <row r="563" ht="21.75" customHeight="1" x14ac:dyDescent="0.15"/>
    <row r="564" ht="21.75" customHeight="1" x14ac:dyDescent="0.15"/>
    <row r="565" ht="21.75" customHeight="1" x14ac:dyDescent="0.15"/>
    <row r="566" ht="21.75" customHeight="1" x14ac:dyDescent="0.15"/>
    <row r="567" ht="21.75" customHeight="1" x14ac:dyDescent="0.15"/>
    <row r="568" ht="21.75" customHeight="1" x14ac:dyDescent="0.15"/>
    <row r="569" ht="21.75" customHeight="1" x14ac:dyDescent="0.15"/>
  </sheetData>
  <sheetProtection algorithmName="SHA-512" hashValue="PuQvwOzi6GLG5RL35vknfddGlCNXMFJSfZ8BRNAMeGTA2apk38Brj5DNVtXr1QVtZCa2rWTzHcFasd277blCOw==" saltValue="+WVyKFq0ThrY73AmwTOQgQ==" spinCount="100000" sheet="1" selectLockedCells="1"/>
  <mergeCells count="8">
    <mergeCell ref="A26:C26"/>
    <mergeCell ref="A33:C33"/>
    <mergeCell ref="A4:I4"/>
    <mergeCell ref="H1:I1"/>
    <mergeCell ref="D8:F8"/>
    <mergeCell ref="A8:C8"/>
    <mergeCell ref="A16:C16"/>
    <mergeCell ref="D16:F16"/>
  </mergeCells>
  <phoneticPr fontId="4"/>
  <conditionalFormatting sqref="E10:E14">
    <cfRule type="containsText" dxfId="12" priority="15" operator="containsText" text="122">
      <formula>NOT(ISERROR(SEARCH("122",E10)))</formula>
    </cfRule>
  </conditionalFormatting>
  <conditionalFormatting sqref="E18:E21">
    <cfRule type="containsText" dxfId="11" priority="14" operator="containsText" text="122">
      <formula>NOT(ISERROR(SEARCH("122",E18)))</formula>
    </cfRule>
  </conditionalFormatting>
  <conditionalFormatting sqref="F28:F31">
    <cfRule type="containsText" dxfId="10" priority="12" operator="containsText" text="122">
      <formula>NOT(ISERROR(SEARCH("122",F28)))</formula>
    </cfRule>
    <cfRule type="containsText" dxfId="9" priority="13" operator="containsText" text="121">
      <formula>NOT(ISERROR(SEARCH("121",F28)))</formula>
    </cfRule>
  </conditionalFormatting>
  <conditionalFormatting sqref="F35:F38">
    <cfRule type="containsText" dxfId="8" priority="8" operator="containsText" text="122">
      <formula>NOT(ISERROR(SEARCH("122",F35)))</formula>
    </cfRule>
    <cfRule type="containsText" dxfId="7" priority="9" operator="containsText" text="121">
      <formula>NOT(ISERROR(SEARCH("121",F35)))</formula>
    </cfRule>
  </conditionalFormatting>
  <conditionalFormatting sqref="D11:D14 D18:D21">
    <cfRule type="cellIs" dxfId="6" priority="5" operator="greaterThan">
      <formula>38807</formula>
    </cfRule>
    <cfRule type="cellIs" dxfId="5" priority="6" operator="greaterThan">
      <formula>38807</formula>
    </cfRule>
  </conditionalFormatting>
  <conditionalFormatting sqref="D28:D31 D35:D38">
    <cfRule type="cellIs" dxfId="4" priority="3" operator="greaterThan">
      <formula>34425</formula>
    </cfRule>
    <cfRule type="cellIs" dxfId="3" priority="4" operator="greaterThan">
      <formula>34425</formula>
    </cfRule>
  </conditionalFormatting>
  <conditionalFormatting sqref="E28:E31 E35:E38">
    <cfRule type="cellIs" dxfId="2" priority="1" operator="lessThan">
      <formula>30</formula>
    </cfRule>
    <cfRule type="cellIs" dxfId="1" priority="2" operator="lessThan">
      <formula>30</formula>
    </cfRule>
  </conditionalFormatting>
  <dataValidations count="2">
    <dataValidation type="list" allowBlank="1" showInputMessage="1" showErrorMessage="1" sqref="F18:F21 I18:I21 F10:F14 I10:I14" xr:uid="{21E09800-A6B6-B34F-936D-6BFBBDCD7244}">
      <formula1>$J$10:$J$11</formula1>
    </dataValidation>
    <dataValidation type="list" allowBlank="1" showInputMessage="1" showErrorMessage="1" sqref="F28:F31 F35:F38" xr:uid="{073CE7E0-4F18-4E62-A431-710E0E8DA761}">
      <formula1>$J$10</formula1>
    </dataValidation>
  </dataValidations>
  <pageMargins left="0.43307086614173229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Y39"/>
  <sheetViews>
    <sheetView view="pageBreakPreview" zoomScale="115" zoomScaleNormal="100" zoomScaleSheetLayoutView="115" workbookViewId="0">
      <selection activeCell="C13" sqref="C13"/>
    </sheetView>
  </sheetViews>
  <sheetFormatPr defaultColWidth="8.875" defaultRowHeight="18" customHeight="1" x14ac:dyDescent="0.15"/>
  <cols>
    <col min="1" max="24" width="3.625" customWidth="1"/>
    <col min="25" max="25" width="4.125" customWidth="1"/>
  </cols>
  <sheetData>
    <row r="1" spans="1:25" ht="27.95" customHeight="1" x14ac:dyDescent="0.15">
      <c r="A1" s="382" t="s">
        <v>412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</row>
    <row r="3" spans="1:25" s="28" customFormat="1" ht="18" customHeight="1" x14ac:dyDescent="0.15">
      <c r="A3" s="380" t="s">
        <v>592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</row>
    <row r="4" spans="1:25" s="28" customFormat="1" ht="18" customHeight="1" x14ac:dyDescent="0.15">
      <c r="A4" s="380" t="s">
        <v>582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</row>
    <row r="5" spans="1:25" s="28" customFormat="1" ht="18" customHeight="1" x14ac:dyDescent="0.15">
      <c r="A5" s="380" t="s">
        <v>413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</row>
    <row r="6" spans="1:25" s="28" customFormat="1" ht="18" customHeight="1" x14ac:dyDescent="0.15">
      <c r="A6" s="380" t="s">
        <v>512</v>
      </c>
      <c r="B6" s="380"/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</row>
    <row r="7" spans="1:25" s="28" customFormat="1" ht="18" customHeight="1" x14ac:dyDescent="0.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s="28" customFormat="1" ht="18" customHeight="1" x14ac:dyDescent="0.15">
      <c r="A8" s="380" t="s">
        <v>578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</row>
    <row r="9" spans="1:25" s="28" customFormat="1" ht="18" customHeight="1" x14ac:dyDescent="0.15">
      <c r="A9" s="381" t="s">
        <v>579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1"/>
      <c r="V9" s="381"/>
      <c r="W9" s="381"/>
      <c r="X9" s="381"/>
      <c r="Y9" s="381"/>
    </row>
    <row r="10" spans="1:25" s="28" customFormat="1" ht="18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s="28" customFormat="1" ht="18" customHeight="1" x14ac:dyDescent="0.15">
      <c r="A11" s="380" t="s">
        <v>580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</row>
    <row r="12" spans="1:25" s="28" customFormat="1" ht="18" customHeight="1" x14ac:dyDescent="0.15">
      <c r="A12" s="380" t="s">
        <v>581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0"/>
      <c r="X12" s="380"/>
      <c r="Y12" s="380"/>
    </row>
    <row r="13" spans="1:25" s="28" customFormat="1" ht="18" customHeight="1" x14ac:dyDescent="0.15">
      <c r="A13" s="10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8"/>
    </row>
    <row r="14" spans="1:25" s="28" customFormat="1" ht="18" customHeight="1" x14ac:dyDescent="0.15">
      <c r="A14" s="380" t="s">
        <v>583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80"/>
      <c r="T14" s="380"/>
      <c r="U14" s="380"/>
      <c r="V14" s="380"/>
      <c r="W14" s="380"/>
      <c r="X14" s="380"/>
      <c r="Y14" s="380"/>
    </row>
    <row r="15" spans="1:25" s="28" customFormat="1" ht="18" customHeight="1" x14ac:dyDescent="0.15">
      <c r="A15" s="381" t="s">
        <v>505</v>
      </c>
      <c r="B15" s="381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  <c r="X15" s="381"/>
      <c r="Y15" s="381"/>
    </row>
    <row r="16" spans="1:25" s="28" customFormat="1" ht="18" customHeight="1" x14ac:dyDescent="0.15">
      <c r="A16" s="381" t="s">
        <v>586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s="28" customFormat="1" ht="18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s="28" customFormat="1" ht="18" customHeight="1" x14ac:dyDescent="0.15">
      <c r="A18" s="380" t="s">
        <v>587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</row>
    <row r="19" spans="1:25" s="28" customFormat="1" ht="18" customHeight="1" x14ac:dyDescent="0.15">
      <c r="A19" s="380" t="s">
        <v>589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0"/>
      <c r="U19" s="380"/>
      <c r="V19" s="380"/>
      <c r="W19" s="380"/>
      <c r="X19" s="380"/>
      <c r="Y19" s="380"/>
    </row>
    <row r="20" spans="1:25" s="28" customFormat="1" ht="18" customHeight="1" x14ac:dyDescent="0.15">
      <c r="A20" s="380" t="s">
        <v>591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</row>
    <row r="21" spans="1:25" s="28" customFormat="1" ht="18" customHeight="1" x14ac:dyDescent="0.15">
      <c r="A21" s="380" t="s">
        <v>590</v>
      </c>
      <c r="B21" s="380"/>
      <c r="C21" s="380"/>
      <c r="D21" s="380"/>
      <c r="E21" s="380"/>
      <c r="F21" s="380"/>
      <c r="G21" s="380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</row>
    <row r="22" spans="1:25" s="28" customFormat="1" ht="32.1" customHeight="1" x14ac:dyDescent="0.15">
      <c r="A22" s="10"/>
      <c r="B22" s="387" t="s">
        <v>513</v>
      </c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8"/>
    </row>
    <row r="23" spans="1:25" ht="43.5" customHeight="1" thickBo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389" t="s">
        <v>241</v>
      </c>
      <c r="L23" s="389"/>
      <c r="M23" s="389"/>
      <c r="N23" s="389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43.5" customHeight="1" x14ac:dyDescent="0.15">
      <c r="J24" s="12"/>
      <c r="K24" s="389"/>
      <c r="L24" s="389"/>
      <c r="M24" s="389"/>
      <c r="N24" s="389"/>
      <c r="O24" s="3"/>
      <c r="P24" s="3"/>
    </row>
    <row r="25" spans="1:25" ht="17.100000000000001" customHeight="1" x14ac:dyDescent="0.15">
      <c r="B25" s="390" t="s">
        <v>588</v>
      </c>
      <c r="C25" s="390"/>
      <c r="D25" s="390"/>
      <c r="E25" s="390"/>
      <c r="F25" s="390"/>
      <c r="G25" s="390"/>
      <c r="H25" s="390"/>
      <c r="I25" s="390"/>
      <c r="J25" s="390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388" t="s">
        <v>511</v>
      </c>
      <c r="W25" s="388"/>
      <c r="X25" s="388"/>
      <c r="Y25" s="13"/>
    </row>
    <row r="26" spans="1:25" ht="17.100000000000001" customHeight="1" x14ac:dyDescent="0.15">
      <c r="B26" s="390"/>
      <c r="C26" s="390"/>
      <c r="D26" s="390"/>
      <c r="E26" s="390"/>
      <c r="F26" s="390"/>
      <c r="G26" s="390"/>
      <c r="H26" s="390"/>
      <c r="I26" s="390"/>
      <c r="J26" s="390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388"/>
      <c r="W26" s="388"/>
      <c r="X26" s="388"/>
      <c r="Y26" s="13"/>
    </row>
    <row r="27" spans="1:25" ht="8.1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3"/>
    </row>
    <row r="28" spans="1:25" ht="17.100000000000001" customHeight="1" x14ac:dyDescent="0.15">
      <c r="B28" s="394" t="s">
        <v>1</v>
      </c>
      <c r="C28" s="394"/>
      <c r="D28" s="394"/>
      <c r="E28" s="394"/>
      <c r="F28" s="394"/>
      <c r="G28" s="394"/>
      <c r="H28" s="394"/>
      <c r="I28" s="394"/>
      <c r="J28" s="394"/>
      <c r="K28" s="394"/>
      <c r="L28" s="394"/>
      <c r="M28" s="394"/>
      <c r="N28" s="394"/>
      <c r="O28" s="394"/>
      <c r="P28" s="394"/>
      <c r="Q28" s="394"/>
      <c r="R28" s="394"/>
      <c r="S28" s="394"/>
      <c r="T28" s="394"/>
      <c r="U28" s="394"/>
      <c r="V28" s="394"/>
      <c r="W28" s="394"/>
      <c r="X28" s="394"/>
      <c r="Y28" s="13"/>
    </row>
    <row r="29" spans="1:25" ht="9.9499999999999993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3"/>
    </row>
    <row r="30" spans="1:25" ht="17.100000000000001" customHeight="1" x14ac:dyDescent="0.15">
      <c r="B30" s="388" t="s">
        <v>14</v>
      </c>
      <c r="C30" s="388"/>
      <c r="D30" s="388"/>
      <c r="E30" s="388" t="s">
        <v>414</v>
      </c>
      <c r="F30" s="388"/>
      <c r="G30" s="388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6"/>
      <c r="T30" s="14"/>
      <c r="U30" s="14"/>
      <c r="V30" s="14"/>
      <c r="W30" s="14"/>
      <c r="X30" s="14"/>
      <c r="Y30" s="13"/>
    </row>
    <row r="31" spans="1:25" ht="9.9499999999999993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3"/>
    </row>
    <row r="32" spans="1:25" ht="17.100000000000001" customHeight="1" x14ac:dyDescent="0.15">
      <c r="B32" s="14"/>
      <c r="C32" s="14" t="s">
        <v>242</v>
      </c>
      <c r="D32" s="14"/>
      <c r="E32" s="14"/>
      <c r="F32" s="14"/>
      <c r="G32" s="14"/>
      <c r="H32" s="14"/>
      <c r="I32" s="391" t="s">
        <v>243</v>
      </c>
      <c r="J32" s="391"/>
      <c r="K32" s="391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3"/>
    </row>
    <row r="33" spans="2:25" ht="9.9499999999999993" customHeight="1" thickBot="1" x14ac:dyDescent="0.2">
      <c r="B33" s="14"/>
      <c r="C33" s="14"/>
      <c r="D33" s="14"/>
      <c r="E33" s="14"/>
      <c r="F33" s="14"/>
      <c r="G33" s="14"/>
      <c r="H33" s="14"/>
      <c r="I33" s="15"/>
      <c r="J33" s="15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3"/>
    </row>
    <row r="34" spans="2:25" ht="17.100000000000001" customHeight="1" x14ac:dyDescent="0.15">
      <c r="B34" s="27"/>
      <c r="C34" s="392"/>
      <c r="D34" s="393"/>
      <c r="E34" s="383" t="s">
        <v>2</v>
      </c>
      <c r="F34" s="384"/>
      <c r="G34" s="383" t="s">
        <v>244</v>
      </c>
      <c r="H34" s="383"/>
      <c r="I34" s="384"/>
      <c r="J34" s="383" t="s">
        <v>245</v>
      </c>
      <c r="K34" s="384"/>
      <c r="L34" s="383" t="s">
        <v>246</v>
      </c>
      <c r="M34" s="383"/>
      <c r="N34" s="384"/>
      <c r="O34" s="386" t="s">
        <v>12</v>
      </c>
      <c r="P34" s="384"/>
      <c r="Q34" s="383" t="s">
        <v>124</v>
      </c>
      <c r="R34" s="383"/>
      <c r="S34" s="383"/>
      <c r="T34" s="383"/>
      <c r="U34" s="383"/>
      <c r="V34" s="383"/>
      <c r="W34" s="383"/>
      <c r="X34" s="385"/>
      <c r="Y34" s="13"/>
    </row>
    <row r="35" spans="2:25" ht="17.100000000000001" customHeight="1" x14ac:dyDescent="0.15">
      <c r="B35" s="27"/>
      <c r="C35" s="400" t="s">
        <v>247</v>
      </c>
      <c r="D35" s="401"/>
      <c r="E35" s="406"/>
      <c r="F35" s="407"/>
      <c r="G35" s="408" t="s">
        <v>248</v>
      </c>
      <c r="H35" s="409"/>
      <c r="I35" s="401"/>
      <c r="J35" s="406"/>
      <c r="K35" s="407"/>
      <c r="L35" s="410">
        <v>23130</v>
      </c>
      <c r="M35" s="409"/>
      <c r="N35" s="401"/>
      <c r="O35" s="398">
        <v>59</v>
      </c>
      <c r="P35" s="399"/>
      <c r="Q35" s="395" t="s">
        <v>249</v>
      </c>
      <c r="R35" s="396"/>
      <c r="S35" s="396"/>
      <c r="T35" s="396"/>
      <c r="U35" s="396"/>
      <c r="V35" s="396"/>
      <c r="W35" s="396"/>
      <c r="X35" s="397"/>
      <c r="Y35" s="13"/>
    </row>
    <row r="36" spans="2:25" ht="17.100000000000001" customHeight="1" x14ac:dyDescent="0.15">
      <c r="B36" s="27"/>
      <c r="C36" s="400" t="s">
        <v>250</v>
      </c>
      <c r="D36" s="401"/>
      <c r="E36" s="402">
        <v>10</v>
      </c>
      <c r="F36" s="403"/>
      <c r="G36" s="402" t="s">
        <v>344</v>
      </c>
      <c r="H36" s="404"/>
      <c r="I36" s="403"/>
      <c r="J36" s="402">
        <v>184</v>
      </c>
      <c r="K36" s="403"/>
      <c r="L36" s="405">
        <v>36892</v>
      </c>
      <c r="M36" s="404"/>
      <c r="N36" s="403"/>
      <c r="O36" s="398">
        <v>22</v>
      </c>
      <c r="P36" s="399"/>
      <c r="Q36" s="411" t="s">
        <v>251</v>
      </c>
      <c r="R36" s="412"/>
      <c r="S36" s="412"/>
      <c r="T36" s="412"/>
      <c r="U36" s="412"/>
      <c r="V36" s="412"/>
      <c r="W36" s="412"/>
      <c r="X36" s="413"/>
      <c r="Y36" s="13"/>
    </row>
    <row r="37" spans="2:25" ht="17.100000000000001" customHeight="1" x14ac:dyDescent="0.15">
      <c r="B37" s="27"/>
      <c r="C37" s="400" t="s">
        <v>252</v>
      </c>
      <c r="D37" s="401"/>
      <c r="E37" s="408"/>
      <c r="F37" s="401"/>
      <c r="G37" s="408"/>
      <c r="H37" s="409"/>
      <c r="I37" s="401"/>
      <c r="J37" s="408"/>
      <c r="K37" s="401"/>
      <c r="L37" s="408"/>
      <c r="M37" s="409"/>
      <c r="N37" s="401"/>
      <c r="O37" s="16"/>
      <c r="P37" s="16"/>
      <c r="Q37" s="408"/>
      <c r="R37" s="409"/>
      <c r="S37" s="409"/>
      <c r="T37" s="409"/>
      <c r="U37" s="409"/>
      <c r="V37" s="409"/>
      <c r="W37" s="409"/>
      <c r="X37" s="417"/>
      <c r="Y37" s="13"/>
    </row>
    <row r="38" spans="2:25" ht="17.100000000000001" customHeight="1" x14ac:dyDescent="0.15">
      <c r="B38" s="27"/>
      <c r="C38" s="418" t="s">
        <v>253</v>
      </c>
      <c r="D38" s="419"/>
      <c r="E38" s="414"/>
      <c r="F38" s="419"/>
      <c r="G38" s="414"/>
      <c r="H38" s="415"/>
      <c r="I38" s="419"/>
      <c r="J38" s="414"/>
      <c r="K38" s="419"/>
      <c r="L38" s="414"/>
      <c r="M38" s="415"/>
      <c r="N38" s="419"/>
      <c r="O38" s="17"/>
      <c r="P38" s="17"/>
      <c r="Q38" s="414"/>
      <c r="R38" s="415"/>
      <c r="S38" s="415"/>
      <c r="T38" s="415"/>
      <c r="U38" s="415"/>
      <c r="V38" s="415"/>
      <c r="W38" s="415"/>
      <c r="X38" s="416"/>
      <c r="Y38" s="13"/>
    </row>
    <row r="39" spans="2:25" ht="17.100000000000001" customHeight="1" x14ac:dyDescent="0.15"/>
  </sheetData>
  <sheetProtection algorithmName="SHA-512" hashValue="Lx6J2O3sGs9btDgNErFIO5n4/NDuT4TCZiv7LjOsPFs1/k+xtl8Th+CMfjifRkOa8kuP3FXs4Mxc9GVoP3guZg==" saltValue="xas2j05rYFQIW7MRflaSHQ==" spinCount="100000" sheet="1" objects="1" scenarios="1"/>
  <mergeCells count="58">
    <mergeCell ref="Q38:X38"/>
    <mergeCell ref="C37:D37"/>
    <mergeCell ref="E37:F37"/>
    <mergeCell ref="G37:I37"/>
    <mergeCell ref="J37:K37"/>
    <mergeCell ref="L37:N37"/>
    <mergeCell ref="Q37:X37"/>
    <mergeCell ref="C38:D38"/>
    <mergeCell ref="E38:F38"/>
    <mergeCell ref="G38:I38"/>
    <mergeCell ref="J38:K38"/>
    <mergeCell ref="L38:N38"/>
    <mergeCell ref="Q35:X35"/>
    <mergeCell ref="O35:P35"/>
    <mergeCell ref="C36:D36"/>
    <mergeCell ref="E36:F36"/>
    <mergeCell ref="G36:I36"/>
    <mergeCell ref="J36:K36"/>
    <mergeCell ref="L36:N36"/>
    <mergeCell ref="O36:P36"/>
    <mergeCell ref="C35:D35"/>
    <mergeCell ref="E35:F35"/>
    <mergeCell ref="G35:I35"/>
    <mergeCell ref="J35:K35"/>
    <mergeCell ref="L35:N35"/>
    <mergeCell ref="Q36:X36"/>
    <mergeCell ref="L34:N34"/>
    <mergeCell ref="Q34:X34"/>
    <mergeCell ref="O34:P34"/>
    <mergeCell ref="B22:X22"/>
    <mergeCell ref="B30:D30"/>
    <mergeCell ref="E30:G30"/>
    <mergeCell ref="K23:N24"/>
    <mergeCell ref="B25:J26"/>
    <mergeCell ref="I32:K32"/>
    <mergeCell ref="C34:D34"/>
    <mergeCell ref="E34:F34"/>
    <mergeCell ref="G34:I34"/>
    <mergeCell ref="J34:K34"/>
    <mergeCell ref="V26:X26"/>
    <mergeCell ref="B28:X28"/>
    <mergeCell ref="V25:X25"/>
    <mergeCell ref="A1:Y1"/>
    <mergeCell ref="A3:Y3"/>
    <mergeCell ref="A8:Y8"/>
    <mergeCell ref="A9:Y9"/>
    <mergeCell ref="A6:Y6"/>
    <mergeCell ref="A4:Y4"/>
    <mergeCell ref="A5:Y5"/>
    <mergeCell ref="A20:Y20"/>
    <mergeCell ref="A21:Y21"/>
    <mergeCell ref="A11:Y11"/>
    <mergeCell ref="A12:Y12"/>
    <mergeCell ref="A18:Y18"/>
    <mergeCell ref="A19:Y19"/>
    <mergeCell ref="A14:Y14"/>
    <mergeCell ref="A15:Y15"/>
    <mergeCell ref="A16:Y16"/>
  </mergeCells>
  <phoneticPr fontId="4"/>
  <printOptions horizontalCentered="1"/>
  <pageMargins left="0.23622047244094491" right="3.937007874015748E-2" top="0.55118110236220474" bottom="0.55118110236220474" header="0.31496062992125984" footer="0.31496062992125984"/>
  <pageSetup paperSize="9" scale="9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51">
    <pageSetUpPr fitToPage="1"/>
  </sheetPr>
  <dimension ref="A1:G23"/>
  <sheetViews>
    <sheetView view="pageBreakPreview" zoomScaleNormal="100" zoomScaleSheetLayoutView="100" workbookViewId="0">
      <pane ySplit="10" topLeftCell="A11" activePane="bottomLeft" state="frozen"/>
      <selection activeCell="C13" sqref="C13"/>
      <selection pane="bottomLeft" activeCell="C13" sqref="C13"/>
    </sheetView>
  </sheetViews>
  <sheetFormatPr defaultColWidth="9" defaultRowHeight="14.25" x14ac:dyDescent="0.15"/>
  <cols>
    <col min="1" max="1" width="7.625" style="251" customWidth="1"/>
    <col min="2" max="2" width="7.125" style="251" customWidth="1"/>
    <col min="3" max="3" width="18.75" style="251" customWidth="1"/>
    <col min="4" max="4" width="14.25" style="251" customWidth="1"/>
    <col min="5" max="5" width="6.75" style="251" customWidth="1"/>
    <col min="6" max="6" width="40.125" style="251" customWidth="1"/>
    <col min="7" max="7" width="5" style="251" customWidth="1"/>
    <col min="8" max="16384" width="9" style="251"/>
  </cols>
  <sheetData>
    <row r="1" spans="1:7" x14ac:dyDescent="0.15">
      <c r="A1" s="532"/>
      <c r="B1" s="532"/>
      <c r="C1" s="532"/>
      <c r="D1" s="36"/>
      <c r="E1" s="36"/>
      <c r="F1" s="83" t="s">
        <v>209</v>
      </c>
      <c r="G1" s="110"/>
    </row>
    <row r="2" spans="1:7" ht="18.75" x14ac:dyDescent="0.15">
      <c r="A2" s="246" t="str">
        <f>"第"&amp;Facesheet!$B$2&amp;"回福岡県民スポーツ大会"</f>
        <v>第67回福岡県民スポーツ大会</v>
      </c>
      <c r="B2" s="246"/>
      <c r="C2" s="246"/>
      <c r="D2" s="36"/>
      <c r="E2" s="36"/>
      <c r="F2" s="83"/>
      <c r="G2" s="36"/>
    </row>
    <row r="3" spans="1:7" x14ac:dyDescent="0.15">
      <c r="A3" s="252"/>
      <c r="B3" s="252"/>
      <c r="C3" s="252"/>
      <c r="D3" s="36"/>
      <c r="E3" s="36"/>
      <c r="F3" s="36"/>
    </row>
    <row r="4" spans="1:7" ht="24" x14ac:dyDescent="0.15">
      <c r="A4" s="529" t="s">
        <v>626</v>
      </c>
      <c r="B4" s="560"/>
      <c r="C4" s="560"/>
      <c r="D4" s="560"/>
      <c r="E4" s="560"/>
      <c r="F4" s="560"/>
      <c r="G4" s="252"/>
    </row>
    <row r="5" spans="1:7" ht="13.5" customHeight="1" x14ac:dyDescent="0.15">
      <c r="A5" s="36"/>
      <c r="B5" s="36"/>
      <c r="C5" s="36"/>
      <c r="D5" s="36"/>
      <c r="E5" s="36"/>
      <c r="F5" s="36"/>
      <c r="G5" s="36"/>
    </row>
    <row r="6" spans="1:7" ht="19.5" customHeight="1" x14ac:dyDescent="0.15">
      <c r="A6" s="83" t="s">
        <v>210</v>
      </c>
      <c r="B6" s="83" t="s">
        <v>211</v>
      </c>
      <c r="C6" s="248">
        <f>'0.役員名簿'!$B$7</f>
        <v>0</v>
      </c>
      <c r="D6" s="36" t="s">
        <v>212</v>
      </c>
      <c r="E6" s="36"/>
      <c r="F6" s="36"/>
      <c r="G6" s="36"/>
    </row>
    <row r="7" spans="1:7" x14ac:dyDescent="0.15">
      <c r="A7" s="35"/>
      <c r="B7" s="35"/>
      <c r="C7" s="110"/>
      <c r="D7" s="253"/>
      <c r="E7" s="253"/>
      <c r="F7" s="110"/>
      <c r="G7" s="110"/>
    </row>
    <row r="8" spans="1:7" ht="24" customHeight="1" x14ac:dyDescent="0.15">
      <c r="A8" s="532" t="s">
        <v>623</v>
      </c>
      <c r="B8" s="532"/>
      <c r="D8" s="36" t="s">
        <v>528</v>
      </c>
      <c r="E8" s="36"/>
      <c r="F8" s="110"/>
      <c r="G8" s="110"/>
    </row>
    <row r="9" spans="1:7" x14ac:dyDescent="0.15">
      <c r="A9" s="110"/>
      <c r="B9" s="110"/>
      <c r="C9" s="110"/>
      <c r="D9" s="110"/>
      <c r="E9" s="110"/>
      <c r="F9" s="110"/>
      <c r="G9" s="110"/>
    </row>
    <row r="10" spans="1:7" ht="27.75" customHeight="1" x14ac:dyDescent="0.15">
      <c r="A10" s="569"/>
      <c r="B10" s="429"/>
      <c r="C10" s="114" t="s">
        <v>213</v>
      </c>
      <c r="D10" s="112" t="s">
        <v>214</v>
      </c>
      <c r="E10" s="112" t="s">
        <v>215</v>
      </c>
      <c r="F10" s="112" t="s">
        <v>216</v>
      </c>
      <c r="G10" s="532"/>
    </row>
    <row r="11" spans="1:7" ht="39.950000000000003" customHeight="1" x14ac:dyDescent="0.15">
      <c r="A11" s="567" t="s">
        <v>548</v>
      </c>
      <c r="B11" s="568"/>
      <c r="C11" s="152"/>
      <c r="D11" s="57"/>
      <c r="E11" s="254" t="str">
        <f>IF(D11="","",DATEDIF(D11,Facesheet!$B$3,"Y"))</f>
        <v/>
      </c>
      <c r="F11" s="147"/>
      <c r="G11" s="532"/>
    </row>
    <row r="12" spans="1:7" ht="39.950000000000003" customHeight="1" x14ac:dyDescent="0.15">
      <c r="A12" s="255" t="s">
        <v>217</v>
      </c>
      <c r="B12" s="256" t="s">
        <v>544</v>
      </c>
      <c r="C12" s="152"/>
      <c r="D12" s="57"/>
      <c r="E12" s="254" t="str">
        <f>IF(D12="","",DATEDIF(D12,Facesheet!$B$3,"Y"))</f>
        <v/>
      </c>
      <c r="F12" s="146"/>
      <c r="G12" s="532"/>
    </row>
    <row r="13" spans="1:7" ht="39.950000000000003" customHeight="1" x14ac:dyDescent="0.15">
      <c r="A13" s="257" t="s">
        <v>221</v>
      </c>
      <c r="B13" s="256" t="s">
        <v>545</v>
      </c>
      <c r="C13" s="152"/>
      <c r="D13" s="57"/>
      <c r="E13" s="254" t="str">
        <f>IF(D13="","",DATEDIF(D13,Facesheet!$B$3,"Y"))</f>
        <v/>
      </c>
      <c r="F13" s="146"/>
      <c r="G13" s="532"/>
    </row>
    <row r="14" spans="1:7" ht="39.950000000000003" customHeight="1" x14ac:dyDescent="0.15">
      <c r="A14" s="257" t="s">
        <v>221</v>
      </c>
      <c r="B14" s="256" t="s">
        <v>546</v>
      </c>
      <c r="C14" s="152"/>
      <c r="D14" s="57"/>
      <c r="E14" s="254" t="str">
        <f>IF(D14="","",DATEDIF(D14,Facesheet!$B$3,"Y"))</f>
        <v/>
      </c>
      <c r="F14" s="51"/>
      <c r="G14" s="532"/>
    </row>
    <row r="15" spans="1:7" ht="39.950000000000003" customHeight="1" x14ac:dyDescent="0.15">
      <c r="A15" s="258" t="s">
        <v>221</v>
      </c>
      <c r="B15" s="256" t="s">
        <v>547</v>
      </c>
      <c r="C15" s="152"/>
      <c r="D15" s="57"/>
      <c r="E15" s="254" t="str">
        <f>IF(D15="","",DATEDIF(D15,Facesheet!$B$3,"Y"))</f>
        <v/>
      </c>
      <c r="F15" s="146"/>
      <c r="G15" s="532"/>
    </row>
    <row r="16" spans="1:7" ht="39.950000000000003" customHeight="1" x14ac:dyDescent="0.15">
      <c r="A16" s="255" t="s">
        <v>218</v>
      </c>
      <c r="B16" s="256" t="s">
        <v>544</v>
      </c>
      <c r="C16" s="152"/>
      <c r="D16" s="57"/>
      <c r="E16" s="254" t="str">
        <f>IF(D16="","",DATEDIF(D16,Facesheet!$B$3,"Y"))</f>
        <v/>
      </c>
      <c r="F16" s="146"/>
      <c r="G16" s="532"/>
    </row>
    <row r="17" spans="1:7" ht="39.950000000000003" customHeight="1" x14ac:dyDescent="0.15">
      <c r="A17" s="255" t="s">
        <v>218</v>
      </c>
      <c r="B17" s="256" t="s">
        <v>545</v>
      </c>
      <c r="C17" s="152"/>
      <c r="D17" s="57"/>
      <c r="E17" s="254" t="str">
        <f>IF(D17="","",DATEDIF(D17,Facesheet!$B$3,"Y"))</f>
        <v/>
      </c>
      <c r="F17" s="146"/>
      <c r="G17" s="532"/>
    </row>
    <row r="18" spans="1:7" ht="39.950000000000003" customHeight="1" x14ac:dyDescent="0.15">
      <c r="A18" s="255" t="s">
        <v>218</v>
      </c>
      <c r="B18" s="256" t="s">
        <v>546</v>
      </c>
      <c r="C18" s="152"/>
      <c r="D18" s="57"/>
      <c r="E18" s="254" t="str">
        <f>IF(D18="","",DATEDIF(D18,Facesheet!$B$3,"Y"))</f>
        <v/>
      </c>
      <c r="F18" s="51"/>
      <c r="G18" s="532"/>
    </row>
    <row r="19" spans="1:7" ht="39.950000000000003" customHeight="1" x14ac:dyDescent="0.15">
      <c r="A19" s="257" t="s">
        <v>218</v>
      </c>
      <c r="B19" s="256" t="s">
        <v>547</v>
      </c>
      <c r="C19" s="152"/>
      <c r="D19" s="57"/>
      <c r="E19" s="254" t="str">
        <f>IF(D19="","",DATEDIF(D19,Facesheet!$B$3,"Y"))</f>
        <v/>
      </c>
      <c r="F19" s="146"/>
      <c r="G19" s="532"/>
    </row>
    <row r="20" spans="1:7" x14ac:dyDescent="0.15">
      <c r="A20" s="36"/>
      <c r="B20" s="36"/>
      <c r="C20" s="36"/>
      <c r="D20" s="36"/>
      <c r="E20" s="36"/>
      <c r="F20" s="36"/>
      <c r="G20" s="36"/>
    </row>
    <row r="21" spans="1:7" x14ac:dyDescent="0.15">
      <c r="A21" s="35"/>
      <c r="B21" s="110"/>
      <c r="C21" s="110"/>
      <c r="D21" s="259" t="s">
        <v>219</v>
      </c>
      <c r="E21" s="259">
        <f>COUNTA(C11:C19)</f>
        <v>0</v>
      </c>
      <c r="F21" s="110"/>
      <c r="G21" s="110"/>
    </row>
    <row r="23" spans="1:7" x14ac:dyDescent="0.15">
      <c r="A23" s="251" t="s">
        <v>220</v>
      </c>
    </row>
  </sheetData>
  <sheetProtection algorithmName="SHA-512" hashValue="Pc3Sp4+8XF9KepcI3lbyJMNREwBMT0sb/Jgav02OZpDJ8nCbVpSC3aDrhpFrhLPbGhErHOSJ9ph+jHnMKB2sWg==" saltValue="b/f4RUV5nT78bhsRxA7FkA==" spinCount="100000" sheet="1" selectLockedCells="1"/>
  <mergeCells count="6">
    <mergeCell ref="G10:G19"/>
    <mergeCell ref="A11:B11"/>
    <mergeCell ref="A8:B8"/>
    <mergeCell ref="A10:B10"/>
    <mergeCell ref="A1:C1"/>
    <mergeCell ref="A4:F4"/>
  </mergeCells>
  <phoneticPr fontId="4"/>
  <conditionalFormatting sqref="E11:E19">
    <cfRule type="containsText" dxfId="0" priority="1" operator="containsText" text="122">
      <formula>NOT(ISERROR(SEARCH("122",E11)))</formula>
    </cfRule>
  </conditionalFormatting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1:B29"/>
  <sheetViews>
    <sheetView zoomScale="80" zoomScaleNormal="80" workbookViewId="0">
      <selection activeCell="C13" sqref="C13"/>
    </sheetView>
  </sheetViews>
  <sheetFormatPr defaultColWidth="8.875" defaultRowHeight="13.5" x14ac:dyDescent="0.15"/>
  <cols>
    <col min="1" max="1" width="35.625" customWidth="1"/>
    <col min="2" max="2" width="138.625" customWidth="1"/>
  </cols>
  <sheetData>
    <row r="1" spans="1:2" ht="45.95" customHeight="1" x14ac:dyDescent="0.15">
      <c r="A1" s="420" t="s">
        <v>300</v>
      </c>
      <c r="B1" s="420"/>
    </row>
    <row r="2" spans="1:2" ht="45" customHeight="1" x14ac:dyDescent="0.15">
      <c r="A2" s="22" t="s">
        <v>321</v>
      </c>
    </row>
    <row r="3" spans="1:2" ht="41.1" customHeight="1" x14ac:dyDescent="0.15">
      <c r="A3" s="18" t="s">
        <v>301</v>
      </c>
    </row>
    <row r="4" spans="1:2" ht="29.1" customHeight="1" x14ac:dyDescent="0.15">
      <c r="A4" s="19"/>
    </row>
    <row r="5" spans="1:2" ht="36" customHeight="1" x14ac:dyDescent="0.15">
      <c r="A5" s="20" t="s">
        <v>228</v>
      </c>
    </row>
    <row r="6" spans="1:2" ht="6.75" customHeight="1" x14ac:dyDescent="0.15">
      <c r="A6" s="4"/>
    </row>
    <row r="7" spans="1:2" ht="36" customHeight="1" x14ac:dyDescent="0.15">
      <c r="A7" s="21" t="s">
        <v>233</v>
      </c>
    </row>
    <row r="8" spans="1:2" ht="6.75" customHeight="1" x14ac:dyDescent="0.15">
      <c r="A8" s="4"/>
    </row>
    <row r="9" spans="1:2" ht="36" customHeight="1" x14ac:dyDescent="0.15">
      <c r="A9" s="21" t="s">
        <v>229</v>
      </c>
    </row>
    <row r="10" spans="1:2" ht="6.75" customHeight="1" x14ac:dyDescent="0.15">
      <c r="A10" s="4"/>
    </row>
    <row r="11" spans="1:2" ht="36" customHeight="1" x14ac:dyDescent="0.15">
      <c r="A11" s="21" t="s">
        <v>230</v>
      </c>
    </row>
    <row r="12" spans="1:2" ht="6.75" customHeight="1" x14ac:dyDescent="0.15">
      <c r="A12" s="4"/>
    </row>
    <row r="13" spans="1:2" ht="36" customHeight="1" x14ac:dyDescent="0.15">
      <c r="A13" s="21" t="s">
        <v>231</v>
      </c>
    </row>
    <row r="14" spans="1:2" ht="6.75" customHeight="1" x14ac:dyDescent="0.15">
      <c r="A14" s="4"/>
    </row>
    <row r="15" spans="1:2" ht="36" customHeight="1" x14ac:dyDescent="0.15">
      <c r="A15" s="21" t="s">
        <v>232</v>
      </c>
    </row>
    <row r="16" spans="1:2" ht="6.75" customHeight="1" x14ac:dyDescent="0.15">
      <c r="A16" s="4"/>
    </row>
    <row r="17" spans="1:1" ht="36" customHeight="1" x14ac:dyDescent="0.15">
      <c r="A17" s="21" t="s">
        <v>234</v>
      </c>
    </row>
    <row r="18" spans="1:1" ht="9.75" customHeight="1" x14ac:dyDescent="0.15">
      <c r="A18" s="4"/>
    </row>
    <row r="19" spans="1:1" ht="36" customHeight="1" x14ac:dyDescent="0.15">
      <c r="A19" s="21" t="s">
        <v>235</v>
      </c>
    </row>
    <row r="20" spans="1:1" ht="12" customHeight="1" x14ac:dyDescent="0.15">
      <c r="A20" s="4"/>
    </row>
    <row r="21" spans="1:1" ht="36" customHeight="1" x14ac:dyDescent="0.15">
      <c r="A21" s="21" t="s">
        <v>236</v>
      </c>
    </row>
    <row r="22" spans="1:1" ht="12" customHeight="1" x14ac:dyDescent="0.15">
      <c r="A22" s="4"/>
    </row>
    <row r="23" spans="1:1" ht="36" customHeight="1" x14ac:dyDescent="0.15">
      <c r="A23" s="21" t="s">
        <v>237</v>
      </c>
    </row>
    <row r="24" spans="1:1" ht="12" customHeight="1" x14ac:dyDescent="0.15">
      <c r="A24" s="4"/>
    </row>
    <row r="25" spans="1:1" ht="36" customHeight="1" x14ac:dyDescent="0.15">
      <c r="A25" s="21" t="s">
        <v>238</v>
      </c>
    </row>
    <row r="26" spans="1:1" ht="8.25" customHeight="1" x14ac:dyDescent="0.15">
      <c r="A26" s="4"/>
    </row>
    <row r="27" spans="1:1" ht="36" customHeight="1" x14ac:dyDescent="0.15">
      <c r="A27" s="21" t="s">
        <v>239</v>
      </c>
    </row>
    <row r="28" spans="1:1" ht="12" customHeight="1" x14ac:dyDescent="0.15">
      <c r="A28" s="4"/>
    </row>
    <row r="29" spans="1:1" ht="36" customHeight="1" x14ac:dyDescent="0.15">
      <c r="A29" s="21" t="s">
        <v>240</v>
      </c>
    </row>
  </sheetData>
  <sheetProtection algorithmName="SHA-512" hashValue="huw8VdjbZPFJfnow70BNiDYcY7tOm21JFowmZ/BnmyP8+MNPkVKQ5K6HliBs5AzSQa2mWluExngHNlIwFR6/+Q==" saltValue="tu3SLa46Gs4RD/ew23q1+w==" spinCount="100000" sheet="1" objects="1" scenarios="1"/>
  <mergeCells count="1">
    <mergeCell ref="A1:B1"/>
  </mergeCells>
  <phoneticPr fontId="4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I559"/>
  <sheetViews>
    <sheetView view="pageBreakPreview" zoomScaleNormal="100" zoomScaleSheetLayoutView="100" workbookViewId="0">
      <selection activeCell="C13" sqref="C13"/>
    </sheetView>
  </sheetViews>
  <sheetFormatPr defaultColWidth="8.875" defaultRowHeight="13.5" x14ac:dyDescent="0.15"/>
  <cols>
    <col min="1" max="1" width="13.5" style="278" customWidth="1"/>
    <col min="2" max="2" width="18.5" style="278" customWidth="1"/>
    <col min="3" max="3" width="39.625" style="278" customWidth="1"/>
    <col min="4" max="4" width="10.625" style="278" customWidth="1"/>
    <col min="5" max="8" width="3.625" style="278" customWidth="1"/>
    <col min="9" max="9" width="3.625" style="278" hidden="1" customWidth="1"/>
    <col min="10" max="104" width="3.625" style="278" customWidth="1"/>
    <col min="105" max="16384" width="8.875" style="278"/>
  </cols>
  <sheetData>
    <row r="1" spans="1:9" ht="20.25" customHeight="1" x14ac:dyDescent="0.15">
      <c r="D1" s="279" t="s">
        <v>254</v>
      </c>
    </row>
    <row r="2" spans="1:9" ht="20.25" customHeight="1" x14ac:dyDescent="0.15">
      <c r="A2" s="280" t="str">
        <f>"第"&amp;Facesheet!$B$2&amp;"回福岡県民スポーツ大会"</f>
        <v>第67回福岡県民スポーツ大会</v>
      </c>
      <c r="B2" s="280"/>
      <c r="C2" s="280"/>
      <c r="D2" s="279"/>
    </row>
    <row r="3" spans="1:9" ht="27" customHeight="1" x14ac:dyDescent="0.15">
      <c r="D3" s="279"/>
    </row>
    <row r="4" spans="1:9" s="279" customFormat="1" ht="30.75" customHeight="1" x14ac:dyDescent="0.15">
      <c r="A4" s="421" t="s">
        <v>569</v>
      </c>
      <c r="B4" s="421"/>
      <c r="C4" s="421"/>
      <c r="D4" s="421"/>
    </row>
    <row r="5" spans="1:9" s="279" customFormat="1" ht="21.75" customHeight="1" x14ac:dyDescent="0.15"/>
    <row r="6" spans="1:9" s="279" customFormat="1" ht="27" customHeight="1" x14ac:dyDescent="0.15">
      <c r="B6" s="307" t="s">
        <v>489</v>
      </c>
      <c r="C6" s="308" t="s">
        <v>570</v>
      </c>
    </row>
    <row r="7" spans="1:9" s="279" customFormat="1" ht="43.5" customHeight="1" x14ac:dyDescent="0.15">
      <c r="A7" s="282"/>
      <c r="B7" s="283"/>
      <c r="C7" s="284"/>
    </row>
    <row r="8" spans="1:9" s="279" customFormat="1" ht="21.75" customHeight="1" x14ac:dyDescent="0.15">
      <c r="A8" s="282"/>
      <c r="B8" s="285"/>
      <c r="D8" s="285"/>
    </row>
    <row r="9" spans="1:9" s="279" customFormat="1" ht="27" customHeight="1" x14ac:dyDescent="0.15">
      <c r="A9" s="90" t="s">
        <v>255</v>
      </c>
      <c r="B9" s="90" t="s">
        <v>7</v>
      </c>
      <c r="C9" s="90" t="s">
        <v>256</v>
      </c>
      <c r="D9" s="90" t="s">
        <v>257</v>
      </c>
      <c r="I9" s="279" t="s">
        <v>259</v>
      </c>
    </row>
    <row r="10" spans="1:9" s="279" customFormat="1" ht="27" customHeight="1" x14ac:dyDescent="0.15">
      <c r="A10" s="286" t="s">
        <v>258</v>
      </c>
      <c r="B10" s="287"/>
      <c r="C10" s="288"/>
      <c r="D10" s="286"/>
      <c r="I10" s="279" t="s">
        <v>261</v>
      </c>
    </row>
    <row r="11" spans="1:9" s="279" customFormat="1" ht="27" customHeight="1" x14ac:dyDescent="0.15">
      <c r="A11" s="286" t="s">
        <v>260</v>
      </c>
      <c r="B11" s="287"/>
      <c r="C11" s="288"/>
      <c r="D11" s="286"/>
    </row>
    <row r="12" spans="1:9" s="279" customFormat="1" ht="27" customHeight="1" x14ac:dyDescent="0.15">
      <c r="A12" s="286" t="s">
        <v>260</v>
      </c>
      <c r="B12" s="287"/>
      <c r="C12" s="288"/>
      <c r="D12" s="286"/>
    </row>
    <row r="13" spans="1:9" s="279" customFormat="1" ht="27" customHeight="1" x14ac:dyDescent="0.15">
      <c r="A13" s="286" t="s">
        <v>262</v>
      </c>
      <c r="B13" s="287"/>
      <c r="C13" s="288"/>
      <c r="D13" s="286"/>
    </row>
    <row r="14" spans="1:9" s="279" customFormat="1" ht="27" customHeight="1" x14ac:dyDescent="0.15">
      <c r="A14" s="286" t="s">
        <v>263</v>
      </c>
      <c r="B14" s="287"/>
      <c r="C14" s="288"/>
      <c r="D14" s="286"/>
    </row>
    <row r="15" spans="1:9" s="279" customFormat="1" ht="27" customHeight="1" x14ac:dyDescent="0.15">
      <c r="A15" s="286" t="s">
        <v>263</v>
      </c>
      <c r="B15" s="287"/>
      <c r="C15" s="288"/>
      <c r="D15" s="286"/>
    </row>
    <row r="16" spans="1:9" s="279" customFormat="1" ht="27" customHeight="1" x14ac:dyDescent="0.15">
      <c r="A16" s="286" t="s">
        <v>263</v>
      </c>
      <c r="B16" s="287"/>
      <c r="C16" s="288"/>
      <c r="D16" s="286"/>
    </row>
    <row r="17" spans="1:4" s="279" customFormat="1" ht="27" customHeight="1" x14ac:dyDescent="0.15">
      <c r="A17" s="286" t="s">
        <v>263</v>
      </c>
      <c r="B17" s="287"/>
      <c r="C17" s="288"/>
      <c r="D17" s="286"/>
    </row>
    <row r="18" spans="1:4" s="279" customFormat="1" ht="27" customHeight="1" x14ac:dyDescent="0.15">
      <c r="A18" s="286" t="s">
        <v>263</v>
      </c>
      <c r="B18" s="287"/>
      <c r="C18" s="288"/>
      <c r="D18" s="286"/>
    </row>
    <row r="19" spans="1:4" s="279" customFormat="1" ht="27" customHeight="1" x14ac:dyDescent="0.15">
      <c r="A19" s="286" t="s">
        <v>263</v>
      </c>
      <c r="B19" s="287"/>
      <c r="C19" s="288"/>
      <c r="D19" s="286"/>
    </row>
    <row r="20" spans="1:4" s="279" customFormat="1" ht="27" customHeight="1" x14ac:dyDescent="0.15">
      <c r="A20" s="286" t="s">
        <v>263</v>
      </c>
      <c r="B20" s="287"/>
      <c r="C20" s="288"/>
      <c r="D20" s="286"/>
    </row>
    <row r="21" spans="1:4" s="279" customFormat="1" ht="27" customHeight="1" x14ac:dyDescent="0.15">
      <c r="A21" s="286" t="s">
        <v>263</v>
      </c>
      <c r="B21" s="287"/>
      <c r="C21" s="288"/>
      <c r="D21" s="286"/>
    </row>
    <row r="22" spans="1:4" s="279" customFormat="1" ht="27" customHeight="1" x14ac:dyDescent="0.15">
      <c r="A22" s="286" t="s">
        <v>263</v>
      </c>
      <c r="B22" s="287"/>
      <c r="C22" s="288"/>
      <c r="D22" s="286"/>
    </row>
    <row r="23" spans="1:4" s="279" customFormat="1" ht="27" customHeight="1" x14ac:dyDescent="0.15">
      <c r="A23" s="286" t="s">
        <v>264</v>
      </c>
      <c r="B23" s="287"/>
      <c r="C23" s="288"/>
      <c r="D23" s="286"/>
    </row>
    <row r="24" spans="1:4" s="279" customFormat="1" ht="27" customHeight="1" x14ac:dyDescent="0.15">
      <c r="A24" s="286" t="s">
        <v>264</v>
      </c>
      <c r="B24" s="287"/>
      <c r="C24" s="288"/>
      <c r="D24" s="286"/>
    </row>
    <row r="25" spans="1:4" s="279" customFormat="1" ht="27" customHeight="1" x14ac:dyDescent="0.15">
      <c r="A25" s="286" t="s">
        <v>264</v>
      </c>
      <c r="B25" s="287"/>
      <c r="C25" s="288"/>
      <c r="D25" s="286"/>
    </row>
    <row r="26" spans="1:4" s="279" customFormat="1" ht="27" customHeight="1" x14ac:dyDescent="0.15">
      <c r="A26" s="286" t="s">
        <v>264</v>
      </c>
      <c r="B26" s="287"/>
      <c r="C26" s="288"/>
      <c r="D26" s="286"/>
    </row>
    <row r="27" spans="1:4" s="279" customFormat="1" ht="21.75" customHeight="1" x14ac:dyDescent="0.15"/>
    <row r="28" spans="1:4" s="279" customFormat="1" ht="21.75" customHeight="1" x14ac:dyDescent="0.15"/>
    <row r="29" spans="1:4" s="279" customFormat="1" ht="21.75" customHeight="1" x14ac:dyDescent="0.15"/>
    <row r="30" spans="1:4" s="279" customFormat="1" ht="21.75" customHeight="1" x14ac:dyDescent="0.15"/>
    <row r="31" spans="1:4" s="279" customFormat="1" ht="21.75" customHeight="1" x14ac:dyDescent="0.15"/>
    <row r="32" spans="1:4" s="279" customFormat="1" ht="21.75" customHeight="1" x14ac:dyDescent="0.15"/>
    <row r="33" s="279" customFormat="1" ht="21.75" customHeight="1" x14ac:dyDescent="0.15"/>
    <row r="34" s="279" customFormat="1" ht="21.75" customHeight="1" x14ac:dyDescent="0.15"/>
    <row r="35" s="279" customFormat="1" ht="21.75" customHeight="1" x14ac:dyDescent="0.15"/>
    <row r="36" s="279" customFormat="1" ht="21.75" customHeight="1" x14ac:dyDescent="0.15"/>
    <row r="37" s="279" customFormat="1" ht="21.75" customHeight="1" x14ac:dyDescent="0.15"/>
    <row r="38" s="279" customFormat="1" ht="21.75" customHeight="1" x14ac:dyDescent="0.15"/>
    <row r="39" s="279" customFormat="1" ht="21.75" customHeight="1" x14ac:dyDescent="0.15"/>
    <row r="40" s="279" customFormat="1" ht="21.75" customHeight="1" x14ac:dyDescent="0.15"/>
    <row r="41" s="279" customFormat="1" ht="21.75" customHeight="1" x14ac:dyDescent="0.15"/>
    <row r="42" s="279" customFormat="1" ht="21.75" customHeight="1" x14ac:dyDescent="0.15"/>
    <row r="43" s="279" customFormat="1" ht="21.75" customHeight="1" x14ac:dyDescent="0.15"/>
    <row r="44" s="279" customFormat="1" ht="21.75" customHeight="1" x14ac:dyDescent="0.15"/>
    <row r="45" s="279" customFormat="1" ht="21.75" customHeight="1" x14ac:dyDescent="0.15"/>
    <row r="46" s="279" customFormat="1" ht="21.75" customHeight="1" x14ac:dyDescent="0.15"/>
    <row r="47" s="279" customFormat="1" ht="21.75" customHeight="1" x14ac:dyDescent="0.15"/>
    <row r="48" s="279" customFormat="1" ht="21.75" customHeight="1" x14ac:dyDescent="0.15"/>
    <row r="49" s="279" customFormat="1" ht="21.75" customHeight="1" x14ac:dyDescent="0.15"/>
    <row r="50" s="279" customFormat="1" ht="21.75" customHeight="1" x14ac:dyDescent="0.15"/>
    <row r="51" s="279" customFormat="1" ht="21.75" customHeight="1" x14ac:dyDescent="0.15"/>
    <row r="52" s="279" customFormat="1" ht="21.75" customHeight="1" x14ac:dyDescent="0.15"/>
    <row r="53" s="279" customFormat="1" ht="21.75" customHeight="1" x14ac:dyDescent="0.15"/>
    <row r="54" s="279" customFormat="1" ht="21.75" customHeight="1" x14ac:dyDescent="0.15"/>
    <row r="55" s="279" customFormat="1" ht="21.75" customHeight="1" x14ac:dyDescent="0.15"/>
    <row r="56" s="279" customFormat="1" ht="21.75" customHeight="1" x14ac:dyDescent="0.15"/>
    <row r="57" s="279" customFormat="1" ht="21.75" customHeight="1" x14ac:dyDescent="0.15"/>
    <row r="58" s="279" customFormat="1" ht="21.75" customHeight="1" x14ac:dyDescent="0.15"/>
    <row r="59" s="279" customFormat="1" ht="21.75" customHeight="1" x14ac:dyDescent="0.15"/>
    <row r="60" s="279" customFormat="1" ht="21.75" customHeight="1" x14ac:dyDescent="0.15"/>
    <row r="61" s="279" customFormat="1" ht="21.75" customHeight="1" x14ac:dyDescent="0.15"/>
    <row r="62" s="279" customFormat="1" ht="21.75" customHeight="1" x14ac:dyDescent="0.15"/>
    <row r="63" s="279" customFormat="1" ht="21.75" customHeight="1" x14ac:dyDescent="0.15"/>
    <row r="64" s="279" customFormat="1" ht="21.75" customHeight="1" x14ac:dyDescent="0.15"/>
    <row r="65" s="279" customFormat="1" ht="21.75" customHeight="1" x14ac:dyDescent="0.15"/>
    <row r="66" s="279" customFormat="1" ht="21.75" customHeight="1" x14ac:dyDescent="0.15"/>
    <row r="67" s="279" customFormat="1" ht="21.75" customHeight="1" x14ac:dyDescent="0.15"/>
    <row r="68" s="279" customFormat="1" ht="21.75" customHeight="1" x14ac:dyDescent="0.15"/>
    <row r="69" s="279" customFormat="1" ht="21.75" customHeight="1" x14ac:dyDescent="0.15"/>
    <row r="70" s="279" customFormat="1" ht="21.75" customHeight="1" x14ac:dyDescent="0.15"/>
    <row r="71" s="279" customFormat="1" ht="21.75" customHeight="1" x14ac:dyDescent="0.15"/>
    <row r="72" s="279" customFormat="1" ht="21.75" customHeight="1" x14ac:dyDescent="0.15"/>
    <row r="73" s="279" customFormat="1" ht="21.75" customHeight="1" x14ac:dyDescent="0.15"/>
    <row r="74" s="279" customFormat="1" ht="21.75" customHeight="1" x14ac:dyDescent="0.15"/>
    <row r="75" s="279" customFormat="1" ht="21.75" customHeight="1" x14ac:dyDescent="0.15"/>
    <row r="76" s="279" customFormat="1" ht="21.75" customHeight="1" x14ac:dyDescent="0.15"/>
    <row r="77" s="279" customFormat="1" ht="21.75" customHeight="1" x14ac:dyDescent="0.15"/>
    <row r="78" s="279" customFormat="1" ht="21.75" customHeight="1" x14ac:dyDescent="0.15"/>
    <row r="79" s="279" customFormat="1" ht="21.75" customHeight="1" x14ac:dyDescent="0.15"/>
    <row r="80" s="279" customFormat="1" ht="21.75" customHeight="1" x14ac:dyDescent="0.15"/>
    <row r="81" s="279" customFormat="1" ht="21.75" customHeight="1" x14ac:dyDescent="0.15"/>
    <row r="82" s="279" customFormat="1" ht="21.75" customHeight="1" x14ac:dyDescent="0.15"/>
    <row r="83" s="279" customFormat="1" ht="21.75" customHeight="1" x14ac:dyDescent="0.15"/>
    <row r="84" s="279" customFormat="1" ht="21.75" customHeight="1" x14ac:dyDescent="0.15"/>
    <row r="85" s="279" customFormat="1" ht="21.75" customHeight="1" x14ac:dyDescent="0.15"/>
    <row r="86" s="279" customFormat="1" ht="21.75" customHeight="1" x14ac:dyDescent="0.15"/>
    <row r="87" s="279" customFormat="1" ht="21.75" customHeight="1" x14ac:dyDescent="0.15"/>
    <row r="88" s="279" customFormat="1" ht="21.75" customHeight="1" x14ac:dyDescent="0.15"/>
    <row r="89" s="279" customFormat="1" ht="21.75" customHeight="1" x14ac:dyDescent="0.15"/>
    <row r="90" s="279" customFormat="1" ht="21.75" customHeight="1" x14ac:dyDescent="0.15"/>
    <row r="91" s="279" customFormat="1" ht="21.75" customHeight="1" x14ac:dyDescent="0.15"/>
    <row r="92" s="279" customFormat="1" ht="21.75" customHeight="1" x14ac:dyDescent="0.15"/>
    <row r="93" s="279" customFormat="1" ht="21.75" customHeight="1" x14ac:dyDescent="0.15"/>
    <row r="94" s="279" customFormat="1" ht="21.75" customHeight="1" x14ac:dyDescent="0.15"/>
    <row r="95" s="279" customFormat="1" ht="21.75" customHeight="1" x14ac:dyDescent="0.15"/>
    <row r="96" s="279" customFormat="1" ht="21.75" customHeight="1" x14ac:dyDescent="0.15"/>
    <row r="97" s="279" customFormat="1" ht="21.75" customHeight="1" x14ac:dyDescent="0.15"/>
    <row r="98" s="279" customFormat="1" ht="21.75" customHeight="1" x14ac:dyDescent="0.15"/>
    <row r="99" s="279" customFormat="1" ht="21.75" customHeight="1" x14ac:dyDescent="0.15"/>
    <row r="100" s="279" customFormat="1" ht="21.75" customHeight="1" x14ac:dyDescent="0.15"/>
    <row r="101" s="279" customFormat="1" ht="21.75" customHeight="1" x14ac:dyDescent="0.15"/>
    <row r="102" s="279" customFormat="1" ht="21.75" customHeight="1" x14ac:dyDescent="0.15"/>
    <row r="103" s="279" customFormat="1" ht="21.75" customHeight="1" x14ac:dyDescent="0.15"/>
    <row r="104" s="279" customFormat="1" ht="21.75" customHeight="1" x14ac:dyDescent="0.15"/>
    <row r="105" s="279" customFormat="1" ht="21.75" customHeight="1" x14ac:dyDescent="0.15"/>
    <row r="106" s="279" customFormat="1" ht="21.75" customHeight="1" x14ac:dyDescent="0.15"/>
    <row r="107" s="279" customFormat="1" ht="21.75" customHeight="1" x14ac:dyDescent="0.15"/>
    <row r="108" s="279" customFormat="1" ht="21.75" customHeight="1" x14ac:dyDescent="0.15"/>
    <row r="109" s="279" customFormat="1" ht="21.75" customHeight="1" x14ac:dyDescent="0.15"/>
    <row r="110" s="279" customFormat="1" ht="21.75" customHeight="1" x14ac:dyDescent="0.15"/>
    <row r="111" s="279" customFormat="1" ht="21.75" customHeight="1" x14ac:dyDescent="0.15"/>
    <row r="112" s="279" customFormat="1" ht="21.75" customHeight="1" x14ac:dyDescent="0.15"/>
    <row r="113" s="279" customFormat="1" ht="21.75" customHeight="1" x14ac:dyDescent="0.15"/>
    <row r="114" s="279" customFormat="1" ht="21.75" customHeight="1" x14ac:dyDescent="0.15"/>
    <row r="115" s="279" customFormat="1" ht="21.75" customHeight="1" x14ac:dyDescent="0.15"/>
    <row r="116" s="279" customFormat="1" ht="21.75" customHeight="1" x14ac:dyDescent="0.15"/>
    <row r="117" s="279" customFormat="1" ht="21.75" customHeight="1" x14ac:dyDescent="0.15"/>
    <row r="118" s="279" customFormat="1" ht="21.75" customHeight="1" x14ac:dyDescent="0.15"/>
    <row r="119" s="279" customFormat="1" ht="21.75" customHeight="1" x14ac:dyDescent="0.15"/>
    <row r="120" s="279" customFormat="1" ht="21.75" customHeight="1" x14ac:dyDescent="0.15"/>
    <row r="121" s="279" customFormat="1" ht="21.75" customHeight="1" x14ac:dyDescent="0.15"/>
    <row r="122" s="279" customFormat="1" ht="21.75" customHeight="1" x14ac:dyDescent="0.15"/>
    <row r="123" s="279" customFormat="1" ht="21.75" customHeight="1" x14ac:dyDescent="0.15"/>
    <row r="124" s="279" customFormat="1" ht="21.75" customHeight="1" x14ac:dyDescent="0.15"/>
    <row r="125" s="279" customFormat="1" ht="21.75" customHeight="1" x14ac:dyDescent="0.15"/>
    <row r="126" s="279" customFormat="1" ht="21.75" customHeight="1" x14ac:dyDescent="0.15"/>
    <row r="127" s="279" customFormat="1" ht="21.75" customHeight="1" x14ac:dyDescent="0.15"/>
    <row r="128" s="279" customFormat="1" ht="21.75" customHeight="1" x14ac:dyDescent="0.15"/>
    <row r="129" spans="1:4" s="279" customFormat="1" ht="21.75" customHeight="1" x14ac:dyDescent="0.15"/>
    <row r="130" spans="1:4" s="279" customFormat="1" ht="21.75" customHeight="1" x14ac:dyDescent="0.15"/>
    <row r="131" spans="1:4" s="279" customFormat="1" ht="21.75" customHeight="1" x14ac:dyDescent="0.15"/>
    <row r="132" spans="1:4" s="279" customFormat="1" ht="21.75" customHeight="1" x14ac:dyDescent="0.15"/>
    <row r="133" spans="1:4" s="279" customFormat="1" ht="21.75" customHeight="1" x14ac:dyDescent="0.15"/>
    <row r="134" spans="1:4" s="279" customFormat="1" ht="21.75" customHeight="1" x14ac:dyDescent="0.15"/>
    <row r="135" spans="1:4" s="279" customFormat="1" ht="21.75" customHeight="1" x14ac:dyDescent="0.15"/>
    <row r="136" spans="1:4" s="279" customFormat="1" ht="21.75" customHeight="1" x14ac:dyDescent="0.15"/>
    <row r="137" spans="1:4" s="279" customFormat="1" ht="21.75" customHeight="1" x14ac:dyDescent="0.15"/>
    <row r="138" spans="1:4" s="279" customFormat="1" ht="21.75" customHeight="1" x14ac:dyDescent="0.15"/>
    <row r="139" spans="1:4" s="279" customFormat="1" ht="21.75" customHeight="1" x14ac:dyDescent="0.15"/>
    <row r="140" spans="1:4" ht="21.75" customHeight="1" x14ac:dyDescent="0.15">
      <c r="A140" s="279"/>
      <c r="B140" s="279"/>
      <c r="C140" s="279"/>
      <c r="D140" s="279"/>
    </row>
    <row r="141" spans="1:4" ht="21.75" customHeight="1" x14ac:dyDescent="0.15"/>
    <row r="142" spans="1:4" ht="21.75" customHeight="1" x14ac:dyDescent="0.15"/>
    <row r="143" spans="1:4" ht="21.75" customHeight="1" x14ac:dyDescent="0.15"/>
    <row r="144" spans="1:4" ht="21.75" customHeight="1" x14ac:dyDescent="0.15"/>
    <row r="145" s="278" customFormat="1" ht="21.75" customHeight="1" x14ac:dyDescent="0.15"/>
    <row r="146" s="278" customFormat="1" ht="21.75" customHeight="1" x14ac:dyDescent="0.15"/>
    <row r="147" s="278" customFormat="1" ht="21.75" customHeight="1" x14ac:dyDescent="0.15"/>
    <row r="148" s="278" customFormat="1" ht="21.75" customHeight="1" x14ac:dyDescent="0.15"/>
    <row r="149" s="278" customFormat="1" ht="21.75" customHeight="1" x14ac:dyDescent="0.15"/>
    <row r="150" s="278" customFormat="1" ht="21.75" customHeight="1" x14ac:dyDescent="0.15"/>
    <row r="151" s="278" customFormat="1" ht="21.75" customHeight="1" x14ac:dyDescent="0.15"/>
    <row r="152" s="278" customFormat="1" ht="21.75" customHeight="1" x14ac:dyDescent="0.15"/>
    <row r="153" s="278" customFormat="1" ht="21.75" customHeight="1" x14ac:dyDescent="0.15"/>
    <row r="154" s="278" customFormat="1" ht="21.75" customHeight="1" x14ac:dyDescent="0.15"/>
    <row r="155" s="278" customFormat="1" ht="21.75" customHeight="1" x14ac:dyDescent="0.15"/>
    <row r="156" s="278" customFormat="1" ht="21.75" customHeight="1" x14ac:dyDescent="0.15"/>
    <row r="157" s="278" customFormat="1" ht="21.75" customHeight="1" x14ac:dyDescent="0.15"/>
    <row r="158" s="278" customFormat="1" ht="21.75" customHeight="1" x14ac:dyDescent="0.15"/>
    <row r="159" s="278" customFormat="1" ht="21.75" customHeight="1" x14ac:dyDescent="0.15"/>
    <row r="160" s="278" customFormat="1" ht="21.75" customHeight="1" x14ac:dyDescent="0.15"/>
    <row r="161" s="278" customFormat="1" ht="21.75" customHeight="1" x14ac:dyDescent="0.15"/>
    <row r="162" s="278" customFormat="1" ht="21.75" customHeight="1" x14ac:dyDescent="0.15"/>
    <row r="163" s="278" customFormat="1" ht="21.75" customHeight="1" x14ac:dyDescent="0.15"/>
    <row r="164" s="278" customFormat="1" ht="21.75" customHeight="1" x14ac:dyDescent="0.15"/>
    <row r="165" s="278" customFormat="1" ht="21.75" customHeight="1" x14ac:dyDescent="0.15"/>
    <row r="166" s="278" customFormat="1" ht="21.75" customHeight="1" x14ac:dyDescent="0.15"/>
    <row r="167" s="278" customFormat="1" ht="21.75" customHeight="1" x14ac:dyDescent="0.15"/>
    <row r="168" s="278" customFormat="1" ht="21.75" customHeight="1" x14ac:dyDescent="0.15"/>
    <row r="169" s="278" customFormat="1" ht="21.75" customHeight="1" x14ac:dyDescent="0.15"/>
    <row r="170" s="278" customFormat="1" ht="21.75" customHeight="1" x14ac:dyDescent="0.15"/>
    <row r="171" s="278" customFormat="1" ht="21.75" customHeight="1" x14ac:dyDescent="0.15"/>
    <row r="172" s="278" customFormat="1" ht="21.75" customHeight="1" x14ac:dyDescent="0.15"/>
    <row r="173" s="278" customFormat="1" ht="21.75" customHeight="1" x14ac:dyDescent="0.15"/>
    <row r="174" s="278" customFormat="1" ht="21.75" customHeight="1" x14ac:dyDescent="0.15"/>
    <row r="175" s="278" customFormat="1" ht="21.75" customHeight="1" x14ac:dyDescent="0.15"/>
    <row r="176" s="278" customFormat="1" ht="21.75" customHeight="1" x14ac:dyDescent="0.15"/>
    <row r="177" s="278" customFormat="1" ht="21.75" customHeight="1" x14ac:dyDescent="0.15"/>
    <row r="178" s="278" customFormat="1" ht="21.75" customHeight="1" x14ac:dyDescent="0.15"/>
    <row r="179" s="278" customFormat="1" ht="21.75" customHeight="1" x14ac:dyDescent="0.15"/>
    <row r="180" s="278" customFormat="1" ht="21.75" customHeight="1" x14ac:dyDescent="0.15"/>
    <row r="181" s="278" customFormat="1" ht="21.75" customHeight="1" x14ac:dyDescent="0.15"/>
    <row r="182" s="278" customFormat="1" ht="21.75" customHeight="1" x14ac:dyDescent="0.15"/>
    <row r="183" s="278" customFormat="1" ht="21.75" customHeight="1" x14ac:dyDescent="0.15"/>
    <row r="184" s="278" customFormat="1" ht="21.75" customHeight="1" x14ac:dyDescent="0.15"/>
    <row r="185" s="278" customFormat="1" ht="21.75" customHeight="1" x14ac:dyDescent="0.15"/>
    <row r="186" s="278" customFormat="1" ht="21.75" customHeight="1" x14ac:dyDescent="0.15"/>
    <row r="187" s="278" customFormat="1" ht="21.75" customHeight="1" x14ac:dyDescent="0.15"/>
    <row r="188" s="278" customFormat="1" ht="21.75" customHeight="1" x14ac:dyDescent="0.15"/>
    <row r="189" s="278" customFormat="1" ht="21.75" customHeight="1" x14ac:dyDescent="0.15"/>
    <row r="190" s="278" customFormat="1" ht="21.75" customHeight="1" x14ac:dyDescent="0.15"/>
    <row r="191" s="278" customFormat="1" ht="21.75" customHeight="1" x14ac:dyDescent="0.15"/>
    <row r="192" s="278" customFormat="1" ht="21.75" customHeight="1" x14ac:dyDescent="0.15"/>
    <row r="193" s="278" customFormat="1" ht="21.75" customHeight="1" x14ac:dyDescent="0.15"/>
    <row r="194" s="278" customFormat="1" ht="21.75" customHeight="1" x14ac:dyDescent="0.15"/>
    <row r="195" s="278" customFormat="1" ht="21.75" customHeight="1" x14ac:dyDescent="0.15"/>
    <row r="196" s="278" customFormat="1" ht="21.75" customHeight="1" x14ac:dyDescent="0.15"/>
    <row r="197" s="278" customFormat="1" ht="21.75" customHeight="1" x14ac:dyDescent="0.15"/>
    <row r="198" s="278" customFormat="1" ht="21.75" customHeight="1" x14ac:dyDescent="0.15"/>
    <row r="199" s="278" customFormat="1" ht="21.75" customHeight="1" x14ac:dyDescent="0.15"/>
    <row r="200" s="278" customFormat="1" ht="21.75" customHeight="1" x14ac:dyDescent="0.15"/>
    <row r="201" s="278" customFormat="1" ht="21.75" customHeight="1" x14ac:dyDescent="0.15"/>
    <row r="202" s="278" customFormat="1" ht="21.75" customHeight="1" x14ac:dyDescent="0.15"/>
    <row r="203" s="278" customFormat="1" ht="21.75" customHeight="1" x14ac:dyDescent="0.15"/>
    <row r="204" s="278" customFormat="1" ht="21.75" customHeight="1" x14ac:dyDescent="0.15"/>
    <row r="205" s="278" customFormat="1" ht="21.75" customHeight="1" x14ac:dyDescent="0.15"/>
    <row r="206" s="278" customFormat="1" ht="21.75" customHeight="1" x14ac:dyDescent="0.15"/>
    <row r="207" s="278" customFormat="1" ht="21.75" customHeight="1" x14ac:dyDescent="0.15"/>
    <row r="208" s="278" customFormat="1" ht="21.75" customHeight="1" x14ac:dyDescent="0.15"/>
    <row r="209" s="278" customFormat="1" ht="21.75" customHeight="1" x14ac:dyDescent="0.15"/>
    <row r="210" s="278" customFormat="1" ht="21.75" customHeight="1" x14ac:dyDescent="0.15"/>
    <row r="211" s="278" customFormat="1" ht="21.75" customHeight="1" x14ac:dyDescent="0.15"/>
    <row r="212" s="278" customFormat="1" ht="21.75" customHeight="1" x14ac:dyDescent="0.15"/>
    <row r="213" s="278" customFormat="1" ht="21.75" customHeight="1" x14ac:dyDescent="0.15"/>
    <row r="214" s="278" customFormat="1" ht="21.75" customHeight="1" x14ac:dyDescent="0.15"/>
    <row r="215" s="278" customFormat="1" ht="21.75" customHeight="1" x14ac:dyDescent="0.15"/>
    <row r="216" s="278" customFormat="1" ht="21.75" customHeight="1" x14ac:dyDescent="0.15"/>
    <row r="217" s="278" customFormat="1" ht="21.75" customHeight="1" x14ac:dyDescent="0.15"/>
    <row r="218" s="278" customFormat="1" ht="21.75" customHeight="1" x14ac:dyDescent="0.15"/>
    <row r="219" s="278" customFormat="1" ht="21.75" customHeight="1" x14ac:dyDescent="0.15"/>
    <row r="220" s="278" customFormat="1" ht="21.75" customHeight="1" x14ac:dyDescent="0.15"/>
    <row r="221" s="278" customFormat="1" ht="21.75" customHeight="1" x14ac:dyDescent="0.15"/>
    <row r="222" s="278" customFormat="1" ht="21.75" customHeight="1" x14ac:dyDescent="0.15"/>
    <row r="223" s="278" customFormat="1" ht="21.75" customHeight="1" x14ac:dyDescent="0.15"/>
    <row r="224" s="278" customFormat="1" ht="21.75" customHeight="1" x14ac:dyDescent="0.15"/>
    <row r="225" s="278" customFormat="1" ht="21.75" customHeight="1" x14ac:dyDescent="0.15"/>
    <row r="226" s="278" customFormat="1" ht="21.75" customHeight="1" x14ac:dyDescent="0.15"/>
    <row r="227" s="278" customFormat="1" ht="21.75" customHeight="1" x14ac:dyDescent="0.15"/>
    <row r="228" s="278" customFormat="1" ht="21.75" customHeight="1" x14ac:dyDescent="0.15"/>
    <row r="229" s="278" customFormat="1" ht="21.75" customHeight="1" x14ac:dyDescent="0.15"/>
    <row r="230" s="278" customFormat="1" ht="21.75" customHeight="1" x14ac:dyDescent="0.15"/>
    <row r="231" s="278" customFormat="1" ht="21.75" customHeight="1" x14ac:dyDescent="0.15"/>
    <row r="232" s="278" customFormat="1" ht="21.75" customHeight="1" x14ac:dyDescent="0.15"/>
    <row r="233" s="278" customFormat="1" ht="21.75" customHeight="1" x14ac:dyDescent="0.15"/>
    <row r="234" s="278" customFormat="1" ht="21.75" customHeight="1" x14ac:dyDescent="0.15"/>
    <row r="235" s="278" customFormat="1" ht="21.75" customHeight="1" x14ac:dyDescent="0.15"/>
    <row r="236" s="278" customFormat="1" ht="21.75" customHeight="1" x14ac:dyDescent="0.15"/>
    <row r="237" s="278" customFormat="1" ht="21.75" customHeight="1" x14ac:dyDescent="0.15"/>
    <row r="238" s="278" customFormat="1" ht="21.75" customHeight="1" x14ac:dyDescent="0.15"/>
    <row r="239" s="278" customFormat="1" ht="21.75" customHeight="1" x14ac:dyDescent="0.15"/>
    <row r="240" s="278" customFormat="1" ht="21.75" customHeight="1" x14ac:dyDescent="0.15"/>
    <row r="241" s="278" customFormat="1" ht="21.75" customHeight="1" x14ac:dyDescent="0.15"/>
    <row r="242" s="278" customFormat="1" ht="21.75" customHeight="1" x14ac:dyDescent="0.15"/>
    <row r="243" s="278" customFormat="1" ht="21.75" customHeight="1" x14ac:dyDescent="0.15"/>
    <row r="244" s="278" customFormat="1" ht="21.75" customHeight="1" x14ac:dyDescent="0.15"/>
    <row r="245" s="278" customFormat="1" ht="21.75" customHeight="1" x14ac:dyDescent="0.15"/>
    <row r="246" s="278" customFormat="1" ht="21.75" customHeight="1" x14ac:dyDescent="0.15"/>
    <row r="247" s="278" customFormat="1" ht="21.75" customHeight="1" x14ac:dyDescent="0.15"/>
    <row r="248" s="278" customFormat="1" ht="21.75" customHeight="1" x14ac:dyDescent="0.15"/>
    <row r="249" s="278" customFormat="1" ht="21.75" customHeight="1" x14ac:dyDescent="0.15"/>
    <row r="250" s="278" customFormat="1" ht="21.75" customHeight="1" x14ac:dyDescent="0.15"/>
    <row r="251" s="278" customFormat="1" ht="21.75" customHeight="1" x14ac:dyDescent="0.15"/>
    <row r="252" s="278" customFormat="1" ht="21.75" customHeight="1" x14ac:dyDescent="0.15"/>
    <row r="253" s="278" customFormat="1" ht="21.75" customHeight="1" x14ac:dyDescent="0.15"/>
    <row r="254" s="278" customFormat="1" ht="21.75" customHeight="1" x14ac:dyDescent="0.15"/>
    <row r="255" s="278" customFormat="1" ht="21.75" customHeight="1" x14ac:dyDescent="0.15"/>
    <row r="256" s="278" customFormat="1" ht="21.75" customHeight="1" x14ac:dyDescent="0.15"/>
    <row r="257" s="278" customFormat="1" ht="21.75" customHeight="1" x14ac:dyDescent="0.15"/>
    <row r="258" s="278" customFormat="1" ht="21.75" customHeight="1" x14ac:dyDescent="0.15"/>
    <row r="259" s="278" customFormat="1" ht="21.75" customHeight="1" x14ac:dyDescent="0.15"/>
    <row r="260" s="278" customFormat="1" ht="21.75" customHeight="1" x14ac:dyDescent="0.15"/>
    <row r="261" s="278" customFormat="1" ht="21.75" customHeight="1" x14ac:dyDescent="0.15"/>
    <row r="262" s="278" customFormat="1" ht="21.75" customHeight="1" x14ac:dyDescent="0.15"/>
    <row r="263" s="278" customFormat="1" ht="21.75" customHeight="1" x14ac:dyDescent="0.15"/>
    <row r="264" s="278" customFormat="1" ht="21.75" customHeight="1" x14ac:dyDescent="0.15"/>
    <row r="265" s="278" customFormat="1" ht="21.75" customHeight="1" x14ac:dyDescent="0.15"/>
    <row r="266" s="278" customFormat="1" ht="21.75" customHeight="1" x14ac:dyDescent="0.15"/>
    <row r="267" s="278" customFormat="1" ht="21.75" customHeight="1" x14ac:dyDescent="0.15"/>
    <row r="268" s="278" customFormat="1" ht="21.75" customHeight="1" x14ac:dyDescent="0.15"/>
    <row r="269" s="278" customFormat="1" ht="21.75" customHeight="1" x14ac:dyDescent="0.15"/>
    <row r="270" s="278" customFormat="1" ht="21.75" customHeight="1" x14ac:dyDescent="0.15"/>
    <row r="271" s="278" customFormat="1" ht="21.75" customHeight="1" x14ac:dyDescent="0.15"/>
    <row r="272" s="278" customFormat="1" ht="21.75" customHeight="1" x14ac:dyDescent="0.15"/>
    <row r="273" s="278" customFormat="1" ht="21.75" customHeight="1" x14ac:dyDescent="0.15"/>
    <row r="274" s="278" customFormat="1" ht="21.75" customHeight="1" x14ac:dyDescent="0.15"/>
    <row r="275" s="278" customFormat="1" ht="21.75" customHeight="1" x14ac:dyDescent="0.15"/>
    <row r="276" s="278" customFormat="1" ht="21.75" customHeight="1" x14ac:dyDescent="0.15"/>
    <row r="277" s="278" customFormat="1" ht="21.75" customHeight="1" x14ac:dyDescent="0.15"/>
    <row r="278" s="278" customFormat="1" ht="21.75" customHeight="1" x14ac:dyDescent="0.15"/>
    <row r="279" s="278" customFormat="1" ht="21.75" customHeight="1" x14ac:dyDescent="0.15"/>
    <row r="280" s="278" customFormat="1" ht="21.75" customHeight="1" x14ac:dyDescent="0.15"/>
    <row r="281" s="278" customFormat="1" ht="21.75" customHeight="1" x14ac:dyDescent="0.15"/>
    <row r="282" s="278" customFormat="1" ht="21.75" customHeight="1" x14ac:dyDescent="0.15"/>
    <row r="283" s="278" customFormat="1" ht="21.75" customHeight="1" x14ac:dyDescent="0.15"/>
    <row r="284" s="278" customFormat="1" ht="21.75" customHeight="1" x14ac:dyDescent="0.15"/>
    <row r="285" s="278" customFormat="1" ht="21.75" customHeight="1" x14ac:dyDescent="0.15"/>
    <row r="286" s="278" customFormat="1" ht="21.75" customHeight="1" x14ac:dyDescent="0.15"/>
    <row r="287" s="278" customFormat="1" ht="21.75" customHeight="1" x14ac:dyDescent="0.15"/>
    <row r="288" s="278" customFormat="1" ht="21.75" customHeight="1" x14ac:dyDescent="0.15"/>
    <row r="289" s="278" customFormat="1" ht="21.75" customHeight="1" x14ac:dyDescent="0.15"/>
    <row r="290" s="278" customFormat="1" ht="21.75" customHeight="1" x14ac:dyDescent="0.15"/>
    <row r="291" s="278" customFormat="1" ht="21.75" customHeight="1" x14ac:dyDescent="0.15"/>
    <row r="292" s="278" customFormat="1" ht="21.75" customHeight="1" x14ac:dyDescent="0.15"/>
    <row r="293" s="278" customFormat="1" ht="21.75" customHeight="1" x14ac:dyDescent="0.15"/>
    <row r="294" s="278" customFormat="1" ht="21.75" customHeight="1" x14ac:dyDescent="0.15"/>
    <row r="295" s="278" customFormat="1" ht="21.75" customHeight="1" x14ac:dyDescent="0.15"/>
    <row r="296" s="278" customFormat="1" ht="21.75" customHeight="1" x14ac:dyDescent="0.15"/>
    <row r="297" s="278" customFormat="1" ht="21.75" customHeight="1" x14ac:dyDescent="0.15"/>
    <row r="298" s="278" customFormat="1" ht="21.75" customHeight="1" x14ac:dyDescent="0.15"/>
    <row r="299" s="278" customFormat="1" ht="21.75" customHeight="1" x14ac:dyDescent="0.15"/>
    <row r="300" s="278" customFormat="1" ht="21.75" customHeight="1" x14ac:dyDescent="0.15"/>
    <row r="301" s="278" customFormat="1" ht="21.75" customHeight="1" x14ac:dyDescent="0.15"/>
    <row r="302" s="278" customFormat="1" ht="21.75" customHeight="1" x14ac:dyDescent="0.15"/>
    <row r="303" s="278" customFormat="1" ht="21.75" customHeight="1" x14ac:dyDescent="0.15"/>
    <row r="304" s="278" customFormat="1" ht="21.75" customHeight="1" x14ac:dyDescent="0.15"/>
    <row r="305" s="278" customFormat="1" ht="21.75" customHeight="1" x14ac:dyDescent="0.15"/>
    <row r="306" s="278" customFormat="1" ht="21.75" customHeight="1" x14ac:dyDescent="0.15"/>
    <row r="307" s="278" customFormat="1" ht="21.75" customHeight="1" x14ac:dyDescent="0.15"/>
    <row r="308" s="278" customFormat="1" ht="21.75" customHeight="1" x14ac:dyDescent="0.15"/>
    <row r="309" s="278" customFormat="1" ht="21.75" customHeight="1" x14ac:dyDescent="0.15"/>
    <row r="310" s="278" customFormat="1" ht="21.75" customHeight="1" x14ac:dyDescent="0.15"/>
    <row r="311" s="278" customFormat="1" ht="21.75" customHeight="1" x14ac:dyDescent="0.15"/>
    <row r="312" s="278" customFormat="1" ht="21.75" customHeight="1" x14ac:dyDescent="0.15"/>
    <row r="313" s="278" customFormat="1" ht="21.75" customHeight="1" x14ac:dyDescent="0.15"/>
    <row r="314" s="278" customFormat="1" ht="21.75" customHeight="1" x14ac:dyDescent="0.15"/>
    <row r="315" s="278" customFormat="1" ht="21.75" customHeight="1" x14ac:dyDescent="0.15"/>
    <row r="316" s="278" customFormat="1" ht="21.75" customHeight="1" x14ac:dyDescent="0.15"/>
    <row r="317" s="278" customFormat="1" ht="21.75" customHeight="1" x14ac:dyDescent="0.15"/>
    <row r="318" s="278" customFormat="1" ht="21.75" customHeight="1" x14ac:dyDescent="0.15"/>
    <row r="319" s="278" customFormat="1" ht="21.75" customHeight="1" x14ac:dyDescent="0.15"/>
    <row r="320" s="278" customFormat="1" ht="21.75" customHeight="1" x14ac:dyDescent="0.15"/>
    <row r="321" s="278" customFormat="1" ht="21.75" customHeight="1" x14ac:dyDescent="0.15"/>
    <row r="322" s="278" customFormat="1" ht="21.75" customHeight="1" x14ac:dyDescent="0.15"/>
    <row r="323" s="278" customFormat="1" ht="21.75" customHeight="1" x14ac:dyDescent="0.15"/>
    <row r="324" s="278" customFormat="1" ht="21.75" customHeight="1" x14ac:dyDescent="0.15"/>
    <row r="325" s="278" customFormat="1" ht="21.75" customHeight="1" x14ac:dyDescent="0.15"/>
    <row r="326" s="278" customFormat="1" ht="21.75" customHeight="1" x14ac:dyDescent="0.15"/>
    <row r="327" s="278" customFormat="1" ht="21.75" customHeight="1" x14ac:dyDescent="0.15"/>
    <row r="328" s="278" customFormat="1" ht="21.75" customHeight="1" x14ac:dyDescent="0.15"/>
    <row r="329" s="278" customFormat="1" ht="21.75" customHeight="1" x14ac:dyDescent="0.15"/>
    <row r="330" s="278" customFormat="1" ht="21.75" customHeight="1" x14ac:dyDescent="0.15"/>
    <row r="331" s="278" customFormat="1" ht="21.75" customHeight="1" x14ac:dyDescent="0.15"/>
    <row r="332" s="278" customFormat="1" ht="21.75" customHeight="1" x14ac:dyDescent="0.15"/>
    <row r="333" s="278" customFormat="1" ht="21.75" customHeight="1" x14ac:dyDescent="0.15"/>
    <row r="334" s="278" customFormat="1" ht="21.75" customHeight="1" x14ac:dyDescent="0.15"/>
    <row r="335" s="278" customFormat="1" ht="21.75" customHeight="1" x14ac:dyDescent="0.15"/>
    <row r="336" s="278" customFormat="1" ht="21.75" customHeight="1" x14ac:dyDescent="0.15"/>
    <row r="337" s="278" customFormat="1" ht="21.75" customHeight="1" x14ac:dyDescent="0.15"/>
    <row r="338" s="278" customFormat="1" ht="21.75" customHeight="1" x14ac:dyDescent="0.15"/>
    <row r="339" s="278" customFormat="1" ht="21.75" customHeight="1" x14ac:dyDescent="0.15"/>
    <row r="340" s="278" customFormat="1" ht="21.75" customHeight="1" x14ac:dyDescent="0.15"/>
    <row r="341" s="278" customFormat="1" ht="21.75" customHeight="1" x14ac:dyDescent="0.15"/>
    <row r="342" s="278" customFormat="1" ht="21.75" customHeight="1" x14ac:dyDescent="0.15"/>
    <row r="343" s="278" customFormat="1" ht="21.75" customHeight="1" x14ac:dyDescent="0.15"/>
    <row r="344" s="278" customFormat="1" ht="21.75" customHeight="1" x14ac:dyDescent="0.15"/>
    <row r="345" s="278" customFormat="1" ht="21.75" customHeight="1" x14ac:dyDescent="0.15"/>
    <row r="346" s="278" customFormat="1" ht="21.75" customHeight="1" x14ac:dyDescent="0.15"/>
    <row r="347" s="278" customFormat="1" ht="21.75" customHeight="1" x14ac:dyDescent="0.15"/>
    <row r="348" s="278" customFormat="1" ht="21.75" customHeight="1" x14ac:dyDescent="0.15"/>
    <row r="349" s="278" customFormat="1" ht="21.75" customHeight="1" x14ac:dyDescent="0.15"/>
    <row r="350" s="278" customFormat="1" ht="21.75" customHeight="1" x14ac:dyDescent="0.15"/>
    <row r="351" s="278" customFormat="1" ht="21.75" customHeight="1" x14ac:dyDescent="0.15"/>
    <row r="352" s="278" customFormat="1" ht="21.75" customHeight="1" x14ac:dyDescent="0.15"/>
    <row r="353" s="278" customFormat="1" ht="21.75" customHeight="1" x14ac:dyDescent="0.15"/>
    <row r="354" s="278" customFormat="1" ht="21.75" customHeight="1" x14ac:dyDescent="0.15"/>
    <row r="355" s="278" customFormat="1" ht="21.75" customHeight="1" x14ac:dyDescent="0.15"/>
    <row r="356" s="278" customFormat="1" ht="21.75" customHeight="1" x14ac:dyDescent="0.15"/>
    <row r="357" s="278" customFormat="1" ht="21.75" customHeight="1" x14ac:dyDescent="0.15"/>
    <row r="358" s="278" customFormat="1" ht="21.75" customHeight="1" x14ac:dyDescent="0.15"/>
    <row r="359" s="278" customFormat="1" ht="21.75" customHeight="1" x14ac:dyDescent="0.15"/>
    <row r="360" s="278" customFormat="1" ht="21.75" customHeight="1" x14ac:dyDescent="0.15"/>
    <row r="361" s="278" customFormat="1" ht="21.75" customHeight="1" x14ac:dyDescent="0.15"/>
    <row r="362" s="278" customFormat="1" ht="21.75" customHeight="1" x14ac:dyDescent="0.15"/>
    <row r="363" s="278" customFormat="1" ht="21.75" customHeight="1" x14ac:dyDescent="0.15"/>
    <row r="364" s="278" customFormat="1" ht="21.75" customHeight="1" x14ac:dyDescent="0.15"/>
    <row r="365" s="278" customFormat="1" ht="21.75" customHeight="1" x14ac:dyDescent="0.15"/>
    <row r="366" s="278" customFormat="1" ht="21.75" customHeight="1" x14ac:dyDescent="0.15"/>
    <row r="367" s="278" customFormat="1" ht="21.75" customHeight="1" x14ac:dyDescent="0.15"/>
    <row r="368" s="278" customFormat="1" ht="21.75" customHeight="1" x14ac:dyDescent="0.15"/>
    <row r="369" s="278" customFormat="1" ht="21.75" customHeight="1" x14ac:dyDescent="0.15"/>
    <row r="370" s="278" customFormat="1" ht="21.75" customHeight="1" x14ac:dyDescent="0.15"/>
    <row r="371" s="278" customFormat="1" ht="21.75" customHeight="1" x14ac:dyDescent="0.15"/>
    <row r="372" s="278" customFormat="1" ht="21.75" customHeight="1" x14ac:dyDescent="0.15"/>
    <row r="373" s="278" customFormat="1" ht="21.75" customHeight="1" x14ac:dyDescent="0.15"/>
    <row r="374" s="278" customFormat="1" ht="21.75" customHeight="1" x14ac:dyDescent="0.15"/>
    <row r="375" s="278" customFormat="1" ht="21.75" customHeight="1" x14ac:dyDescent="0.15"/>
    <row r="376" s="278" customFormat="1" ht="21.75" customHeight="1" x14ac:dyDescent="0.15"/>
    <row r="377" s="278" customFormat="1" ht="21.75" customHeight="1" x14ac:dyDescent="0.15"/>
    <row r="378" s="278" customFormat="1" ht="21.75" customHeight="1" x14ac:dyDescent="0.15"/>
    <row r="379" s="278" customFormat="1" ht="21.75" customHeight="1" x14ac:dyDescent="0.15"/>
    <row r="380" s="278" customFormat="1" ht="21.75" customHeight="1" x14ac:dyDescent="0.15"/>
    <row r="381" s="278" customFormat="1" ht="21.75" customHeight="1" x14ac:dyDescent="0.15"/>
    <row r="382" s="278" customFormat="1" ht="21.75" customHeight="1" x14ac:dyDescent="0.15"/>
    <row r="383" s="278" customFormat="1" ht="21.75" customHeight="1" x14ac:dyDescent="0.15"/>
    <row r="384" s="278" customFormat="1" ht="21.75" customHeight="1" x14ac:dyDescent="0.15"/>
    <row r="385" s="278" customFormat="1" ht="21.75" customHeight="1" x14ac:dyDescent="0.15"/>
    <row r="386" s="278" customFormat="1" ht="21.75" customHeight="1" x14ac:dyDescent="0.15"/>
    <row r="387" s="278" customFormat="1" ht="21.75" customHeight="1" x14ac:dyDescent="0.15"/>
    <row r="388" s="278" customFormat="1" ht="21.75" customHeight="1" x14ac:dyDescent="0.15"/>
    <row r="389" s="278" customFormat="1" ht="21.75" customHeight="1" x14ac:dyDescent="0.15"/>
    <row r="390" s="278" customFormat="1" ht="21.75" customHeight="1" x14ac:dyDescent="0.15"/>
    <row r="391" s="278" customFormat="1" ht="21.75" customHeight="1" x14ac:dyDescent="0.15"/>
    <row r="392" s="278" customFormat="1" ht="21.75" customHeight="1" x14ac:dyDescent="0.15"/>
    <row r="393" s="278" customFormat="1" ht="21.75" customHeight="1" x14ac:dyDescent="0.15"/>
    <row r="394" s="278" customFormat="1" ht="21.75" customHeight="1" x14ac:dyDescent="0.15"/>
    <row r="395" s="278" customFormat="1" ht="21.75" customHeight="1" x14ac:dyDescent="0.15"/>
    <row r="396" s="278" customFormat="1" ht="21.75" customHeight="1" x14ac:dyDescent="0.15"/>
    <row r="397" s="278" customFormat="1" ht="21.75" customHeight="1" x14ac:dyDescent="0.15"/>
    <row r="398" s="278" customFormat="1" ht="21.75" customHeight="1" x14ac:dyDescent="0.15"/>
    <row r="399" s="278" customFormat="1" ht="21.75" customHeight="1" x14ac:dyDescent="0.15"/>
    <row r="400" s="278" customFormat="1" ht="21.75" customHeight="1" x14ac:dyDescent="0.15"/>
    <row r="401" s="278" customFormat="1" ht="21.75" customHeight="1" x14ac:dyDescent="0.15"/>
    <row r="402" s="278" customFormat="1" ht="21.75" customHeight="1" x14ac:dyDescent="0.15"/>
    <row r="403" s="278" customFormat="1" ht="21.75" customHeight="1" x14ac:dyDescent="0.15"/>
    <row r="404" s="278" customFormat="1" ht="21.75" customHeight="1" x14ac:dyDescent="0.15"/>
    <row r="405" s="278" customFormat="1" ht="21.75" customHeight="1" x14ac:dyDescent="0.15"/>
    <row r="406" s="278" customFormat="1" ht="21.75" customHeight="1" x14ac:dyDescent="0.15"/>
    <row r="407" s="278" customFormat="1" ht="21.75" customHeight="1" x14ac:dyDescent="0.15"/>
    <row r="408" s="278" customFormat="1" ht="21.75" customHeight="1" x14ac:dyDescent="0.15"/>
    <row r="409" s="278" customFormat="1" ht="21.75" customHeight="1" x14ac:dyDescent="0.15"/>
    <row r="410" s="278" customFormat="1" ht="21.75" customHeight="1" x14ac:dyDescent="0.15"/>
    <row r="411" s="278" customFormat="1" ht="21.75" customHeight="1" x14ac:dyDescent="0.15"/>
    <row r="412" s="278" customFormat="1" ht="21.75" customHeight="1" x14ac:dyDescent="0.15"/>
    <row r="413" s="278" customFormat="1" ht="21.75" customHeight="1" x14ac:dyDescent="0.15"/>
    <row r="414" s="278" customFormat="1" ht="21.75" customHeight="1" x14ac:dyDescent="0.15"/>
    <row r="415" s="278" customFormat="1" ht="21.75" customHeight="1" x14ac:dyDescent="0.15"/>
    <row r="416" s="278" customFormat="1" ht="21.75" customHeight="1" x14ac:dyDescent="0.15"/>
    <row r="417" s="278" customFormat="1" ht="21.75" customHeight="1" x14ac:dyDescent="0.15"/>
    <row r="418" s="278" customFormat="1" ht="21.75" customHeight="1" x14ac:dyDescent="0.15"/>
    <row r="419" s="278" customFormat="1" ht="21.75" customHeight="1" x14ac:dyDescent="0.15"/>
    <row r="420" s="278" customFormat="1" ht="21.75" customHeight="1" x14ac:dyDescent="0.15"/>
    <row r="421" s="278" customFormat="1" ht="21.75" customHeight="1" x14ac:dyDescent="0.15"/>
    <row r="422" s="278" customFormat="1" ht="21.75" customHeight="1" x14ac:dyDescent="0.15"/>
    <row r="423" s="278" customFormat="1" ht="21.75" customHeight="1" x14ac:dyDescent="0.15"/>
    <row r="424" s="278" customFormat="1" ht="21.75" customHeight="1" x14ac:dyDescent="0.15"/>
    <row r="425" s="278" customFormat="1" ht="21.75" customHeight="1" x14ac:dyDescent="0.15"/>
    <row r="426" s="278" customFormat="1" ht="21.75" customHeight="1" x14ac:dyDescent="0.15"/>
    <row r="427" s="278" customFormat="1" ht="21.75" customHeight="1" x14ac:dyDescent="0.15"/>
    <row r="428" s="278" customFormat="1" ht="21.75" customHeight="1" x14ac:dyDescent="0.15"/>
    <row r="429" s="278" customFormat="1" ht="21.75" customHeight="1" x14ac:dyDescent="0.15"/>
    <row r="430" s="278" customFormat="1" ht="21.75" customHeight="1" x14ac:dyDescent="0.15"/>
    <row r="431" s="278" customFormat="1" ht="21.75" customHeight="1" x14ac:dyDescent="0.15"/>
    <row r="432" s="278" customFormat="1" ht="21.75" customHeight="1" x14ac:dyDescent="0.15"/>
    <row r="433" s="278" customFormat="1" ht="21.75" customHeight="1" x14ac:dyDescent="0.15"/>
    <row r="434" s="278" customFormat="1" ht="21.75" customHeight="1" x14ac:dyDescent="0.15"/>
    <row r="435" s="278" customFormat="1" ht="21.75" customHeight="1" x14ac:dyDescent="0.15"/>
    <row r="436" s="278" customFormat="1" ht="21.75" customHeight="1" x14ac:dyDescent="0.15"/>
    <row r="437" s="278" customFormat="1" ht="21.75" customHeight="1" x14ac:dyDescent="0.15"/>
    <row r="438" s="278" customFormat="1" ht="21.75" customHeight="1" x14ac:dyDescent="0.15"/>
    <row r="439" s="278" customFormat="1" ht="21.75" customHeight="1" x14ac:dyDescent="0.15"/>
    <row r="440" s="278" customFormat="1" ht="21.75" customHeight="1" x14ac:dyDescent="0.15"/>
    <row r="441" s="278" customFormat="1" ht="21.75" customHeight="1" x14ac:dyDescent="0.15"/>
    <row r="442" s="278" customFormat="1" ht="21.75" customHeight="1" x14ac:dyDescent="0.15"/>
    <row r="443" s="278" customFormat="1" ht="21.75" customHeight="1" x14ac:dyDescent="0.15"/>
    <row r="444" s="278" customFormat="1" ht="21.75" customHeight="1" x14ac:dyDescent="0.15"/>
    <row r="445" s="278" customFormat="1" ht="21.75" customHeight="1" x14ac:dyDescent="0.15"/>
    <row r="446" s="278" customFormat="1" ht="21.75" customHeight="1" x14ac:dyDescent="0.15"/>
    <row r="447" s="278" customFormat="1" ht="21.75" customHeight="1" x14ac:dyDescent="0.15"/>
    <row r="448" s="278" customFormat="1" ht="21.75" customHeight="1" x14ac:dyDescent="0.15"/>
    <row r="449" s="278" customFormat="1" ht="21.75" customHeight="1" x14ac:dyDescent="0.15"/>
    <row r="450" s="278" customFormat="1" ht="21.75" customHeight="1" x14ac:dyDescent="0.15"/>
    <row r="451" s="278" customFormat="1" ht="21.75" customHeight="1" x14ac:dyDescent="0.15"/>
    <row r="452" s="278" customFormat="1" ht="21.75" customHeight="1" x14ac:dyDescent="0.15"/>
    <row r="453" s="278" customFormat="1" ht="21.75" customHeight="1" x14ac:dyDescent="0.15"/>
    <row r="454" s="278" customFormat="1" ht="21.75" customHeight="1" x14ac:dyDescent="0.15"/>
    <row r="455" s="278" customFormat="1" ht="21.75" customHeight="1" x14ac:dyDescent="0.15"/>
    <row r="456" s="278" customFormat="1" ht="21.75" customHeight="1" x14ac:dyDescent="0.15"/>
    <row r="457" s="278" customFormat="1" ht="21.75" customHeight="1" x14ac:dyDescent="0.15"/>
    <row r="458" s="278" customFormat="1" ht="21.75" customHeight="1" x14ac:dyDescent="0.15"/>
    <row r="459" s="278" customFormat="1" ht="21.75" customHeight="1" x14ac:dyDescent="0.15"/>
    <row r="460" s="278" customFormat="1" ht="21.75" customHeight="1" x14ac:dyDescent="0.15"/>
    <row r="461" s="278" customFormat="1" ht="21.75" customHeight="1" x14ac:dyDescent="0.15"/>
    <row r="462" s="278" customFormat="1" ht="21.75" customHeight="1" x14ac:dyDescent="0.15"/>
    <row r="463" s="278" customFormat="1" ht="21.75" customHeight="1" x14ac:dyDescent="0.15"/>
    <row r="464" s="278" customFormat="1" ht="21.75" customHeight="1" x14ac:dyDescent="0.15"/>
    <row r="465" s="278" customFormat="1" ht="21.75" customHeight="1" x14ac:dyDescent="0.15"/>
    <row r="466" s="278" customFormat="1" ht="21.75" customHeight="1" x14ac:dyDescent="0.15"/>
    <row r="467" s="278" customFormat="1" ht="21.75" customHeight="1" x14ac:dyDescent="0.15"/>
    <row r="468" s="278" customFormat="1" ht="21.75" customHeight="1" x14ac:dyDescent="0.15"/>
    <row r="469" s="278" customFormat="1" ht="21.75" customHeight="1" x14ac:dyDescent="0.15"/>
    <row r="470" s="278" customFormat="1" ht="21.75" customHeight="1" x14ac:dyDescent="0.15"/>
    <row r="471" s="278" customFormat="1" ht="21.75" customHeight="1" x14ac:dyDescent="0.15"/>
    <row r="472" s="278" customFormat="1" ht="21.75" customHeight="1" x14ac:dyDescent="0.15"/>
    <row r="473" s="278" customFormat="1" ht="21.75" customHeight="1" x14ac:dyDescent="0.15"/>
    <row r="474" s="278" customFormat="1" ht="21.75" customHeight="1" x14ac:dyDescent="0.15"/>
    <row r="475" s="278" customFormat="1" ht="21.75" customHeight="1" x14ac:dyDescent="0.15"/>
    <row r="476" s="278" customFormat="1" ht="21.75" customHeight="1" x14ac:dyDescent="0.15"/>
    <row r="477" s="278" customFormat="1" ht="21.75" customHeight="1" x14ac:dyDescent="0.15"/>
    <row r="478" s="278" customFormat="1" ht="21.75" customHeight="1" x14ac:dyDescent="0.15"/>
    <row r="479" s="278" customFormat="1" ht="21.75" customHeight="1" x14ac:dyDescent="0.15"/>
    <row r="480" s="278" customFormat="1" ht="21.75" customHeight="1" x14ac:dyDescent="0.15"/>
    <row r="481" s="278" customFormat="1" ht="21.75" customHeight="1" x14ac:dyDescent="0.15"/>
    <row r="482" s="278" customFormat="1" ht="21.75" customHeight="1" x14ac:dyDescent="0.15"/>
    <row r="483" s="278" customFormat="1" ht="21.75" customHeight="1" x14ac:dyDescent="0.15"/>
    <row r="484" s="278" customFormat="1" ht="21.75" customHeight="1" x14ac:dyDescent="0.15"/>
    <row r="485" s="278" customFormat="1" ht="21.75" customHeight="1" x14ac:dyDescent="0.15"/>
    <row r="486" s="278" customFormat="1" ht="21.75" customHeight="1" x14ac:dyDescent="0.15"/>
    <row r="487" s="278" customFormat="1" ht="21.75" customHeight="1" x14ac:dyDescent="0.15"/>
    <row r="488" s="278" customFormat="1" ht="21.75" customHeight="1" x14ac:dyDescent="0.15"/>
    <row r="489" s="278" customFormat="1" ht="21.75" customHeight="1" x14ac:dyDescent="0.15"/>
    <row r="490" s="278" customFormat="1" ht="21.75" customHeight="1" x14ac:dyDescent="0.15"/>
    <row r="491" s="278" customFormat="1" ht="21.75" customHeight="1" x14ac:dyDescent="0.15"/>
    <row r="492" s="278" customFormat="1" ht="21.75" customHeight="1" x14ac:dyDescent="0.15"/>
    <row r="493" s="278" customFormat="1" ht="21.75" customHeight="1" x14ac:dyDescent="0.15"/>
    <row r="494" s="278" customFormat="1" ht="21.75" customHeight="1" x14ac:dyDescent="0.15"/>
    <row r="495" s="278" customFormat="1" ht="21.75" customHeight="1" x14ac:dyDescent="0.15"/>
    <row r="496" s="278" customFormat="1" ht="21.75" customHeight="1" x14ac:dyDescent="0.15"/>
    <row r="497" s="278" customFormat="1" ht="21.75" customHeight="1" x14ac:dyDescent="0.15"/>
    <row r="498" s="278" customFormat="1" ht="21.75" customHeight="1" x14ac:dyDescent="0.15"/>
    <row r="499" s="278" customFormat="1" ht="21.75" customHeight="1" x14ac:dyDescent="0.15"/>
    <row r="500" s="278" customFormat="1" ht="21.75" customHeight="1" x14ac:dyDescent="0.15"/>
    <row r="501" s="278" customFormat="1" ht="21.75" customHeight="1" x14ac:dyDescent="0.15"/>
    <row r="502" s="278" customFormat="1" ht="21.75" customHeight="1" x14ac:dyDescent="0.15"/>
    <row r="503" s="278" customFormat="1" ht="21.75" customHeight="1" x14ac:dyDescent="0.15"/>
    <row r="504" s="278" customFormat="1" ht="21.75" customHeight="1" x14ac:dyDescent="0.15"/>
    <row r="505" s="278" customFormat="1" ht="21.75" customHeight="1" x14ac:dyDescent="0.15"/>
    <row r="506" s="278" customFormat="1" ht="21.75" customHeight="1" x14ac:dyDescent="0.15"/>
    <row r="507" s="278" customFormat="1" ht="21.75" customHeight="1" x14ac:dyDescent="0.15"/>
    <row r="508" s="278" customFormat="1" ht="21.75" customHeight="1" x14ac:dyDescent="0.15"/>
    <row r="509" s="278" customFormat="1" ht="21.75" customHeight="1" x14ac:dyDescent="0.15"/>
    <row r="510" s="278" customFormat="1" ht="21.75" customHeight="1" x14ac:dyDescent="0.15"/>
    <row r="511" s="278" customFormat="1" ht="21.75" customHeight="1" x14ac:dyDescent="0.15"/>
    <row r="512" s="278" customFormat="1" ht="21.75" customHeight="1" x14ac:dyDescent="0.15"/>
    <row r="513" s="278" customFormat="1" ht="21.75" customHeight="1" x14ac:dyDescent="0.15"/>
    <row r="514" s="278" customFormat="1" ht="21.75" customHeight="1" x14ac:dyDescent="0.15"/>
    <row r="515" s="278" customFormat="1" ht="21.75" customHeight="1" x14ac:dyDescent="0.15"/>
    <row r="516" s="278" customFormat="1" ht="21.75" customHeight="1" x14ac:dyDescent="0.15"/>
    <row r="517" s="278" customFormat="1" ht="21.75" customHeight="1" x14ac:dyDescent="0.15"/>
    <row r="518" s="278" customFormat="1" ht="21.75" customHeight="1" x14ac:dyDescent="0.15"/>
    <row r="519" s="278" customFormat="1" ht="21.75" customHeight="1" x14ac:dyDescent="0.15"/>
    <row r="520" s="278" customFormat="1" ht="21.75" customHeight="1" x14ac:dyDescent="0.15"/>
    <row r="521" s="278" customFormat="1" ht="21.75" customHeight="1" x14ac:dyDescent="0.15"/>
    <row r="522" s="278" customFormat="1" ht="21.75" customHeight="1" x14ac:dyDescent="0.15"/>
    <row r="523" s="278" customFormat="1" ht="21.75" customHeight="1" x14ac:dyDescent="0.15"/>
    <row r="524" s="278" customFormat="1" ht="21.75" customHeight="1" x14ac:dyDescent="0.15"/>
    <row r="525" s="278" customFormat="1" ht="21.75" customHeight="1" x14ac:dyDescent="0.15"/>
    <row r="526" s="278" customFormat="1" ht="21.75" customHeight="1" x14ac:dyDescent="0.15"/>
    <row r="527" s="278" customFormat="1" ht="21.75" customHeight="1" x14ac:dyDescent="0.15"/>
    <row r="528" s="278" customFormat="1" ht="21.75" customHeight="1" x14ac:dyDescent="0.15"/>
    <row r="529" s="278" customFormat="1" ht="21.75" customHeight="1" x14ac:dyDescent="0.15"/>
    <row r="530" s="278" customFormat="1" ht="21.75" customHeight="1" x14ac:dyDescent="0.15"/>
    <row r="531" s="278" customFormat="1" ht="21.75" customHeight="1" x14ac:dyDescent="0.15"/>
    <row r="532" s="278" customFormat="1" ht="21.75" customHeight="1" x14ac:dyDescent="0.15"/>
    <row r="533" s="278" customFormat="1" ht="21.75" customHeight="1" x14ac:dyDescent="0.15"/>
    <row r="534" s="278" customFormat="1" ht="21.75" customHeight="1" x14ac:dyDescent="0.15"/>
    <row r="535" s="278" customFormat="1" ht="21.75" customHeight="1" x14ac:dyDescent="0.15"/>
    <row r="536" s="278" customFormat="1" ht="21.75" customHeight="1" x14ac:dyDescent="0.15"/>
    <row r="537" s="278" customFormat="1" ht="21.75" customHeight="1" x14ac:dyDescent="0.15"/>
    <row r="538" s="278" customFormat="1" ht="21.75" customHeight="1" x14ac:dyDescent="0.15"/>
    <row r="539" s="278" customFormat="1" ht="21.75" customHeight="1" x14ac:dyDescent="0.15"/>
    <row r="540" s="278" customFormat="1" ht="21.75" customHeight="1" x14ac:dyDescent="0.15"/>
    <row r="541" s="278" customFormat="1" ht="21.75" customHeight="1" x14ac:dyDescent="0.15"/>
    <row r="542" s="278" customFormat="1" ht="21.75" customHeight="1" x14ac:dyDescent="0.15"/>
    <row r="543" s="278" customFormat="1" ht="21.75" customHeight="1" x14ac:dyDescent="0.15"/>
    <row r="544" s="278" customFormat="1" ht="21.75" customHeight="1" x14ac:dyDescent="0.15"/>
    <row r="545" s="278" customFormat="1" ht="21.75" customHeight="1" x14ac:dyDescent="0.15"/>
    <row r="546" s="278" customFormat="1" ht="21.75" customHeight="1" x14ac:dyDescent="0.15"/>
    <row r="547" s="278" customFormat="1" ht="21.75" customHeight="1" x14ac:dyDescent="0.15"/>
    <row r="548" s="278" customFormat="1" ht="21.75" customHeight="1" x14ac:dyDescent="0.15"/>
    <row r="549" s="278" customFormat="1" ht="21.75" customHeight="1" x14ac:dyDescent="0.15"/>
    <row r="550" s="278" customFormat="1" ht="21.75" customHeight="1" x14ac:dyDescent="0.15"/>
    <row r="551" s="278" customFormat="1" ht="21.75" customHeight="1" x14ac:dyDescent="0.15"/>
    <row r="552" s="278" customFormat="1" ht="21.75" customHeight="1" x14ac:dyDescent="0.15"/>
    <row r="553" s="278" customFormat="1" ht="21.75" customHeight="1" x14ac:dyDescent="0.15"/>
    <row r="554" s="278" customFormat="1" ht="21.75" customHeight="1" x14ac:dyDescent="0.15"/>
    <row r="555" s="278" customFormat="1" ht="21.75" customHeight="1" x14ac:dyDescent="0.15"/>
    <row r="556" s="278" customFormat="1" ht="21.75" customHeight="1" x14ac:dyDescent="0.15"/>
    <row r="557" s="278" customFormat="1" ht="21.75" customHeight="1" x14ac:dyDescent="0.15"/>
    <row r="558" s="278" customFormat="1" ht="21.75" customHeight="1" x14ac:dyDescent="0.15"/>
    <row r="559" s="278" customFormat="1" ht="21.75" customHeight="1" x14ac:dyDescent="0.15"/>
  </sheetData>
  <sheetProtection algorithmName="SHA-512" hashValue="KDA4En8iTPHK3fSLioc/+sSd9aASLX7YO+PGjgfIHznbbRUjSoT4TUgZKtJtTZZRdErj5UUDMPjNOCcX7Az/hQ==" saltValue="1/MIxTChNNp3Z+oKr1n+BQ==" spinCount="100000" sheet="1" selectLockedCells="1"/>
  <mergeCells count="1">
    <mergeCell ref="A4:D4"/>
  </mergeCells>
  <phoneticPr fontId="4"/>
  <dataValidations count="1">
    <dataValidation type="list" allowBlank="1" showInputMessage="1" showErrorMessage="1" sqref="D10:D26" xr:uid="{00000000-0002-0000-0600-000000000000}">
      <formula1>I$9:I$10</formula1>
    </dataValidation>
  </dataValidations>
  <pageMargins left="0.70866141732283472" right="0.70866141732283472" top="0.74803149606299213" bottom="0.74803149606299213" header="0.31496062992125984" footer="0.31496062992125984"/>
  <pageSetup paperSize="9" scale="105" fitToWidth="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'各番号（変更不可）'!$J$2:$J$41</xm:f>
          </x14:formula1>
          <xm:sqref>B7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X568"/>
  <sheetViews>
    <sheetView view="pageBreakPreview" zoomScaleNormal="100" zoomScaleSheetLayoutView="100" workbookViewId="0">
      <selection activeCell="C13" sqref="C13"/>
    </sheetView>
  </sheetViews>
  <sheetFormatPr defaultColWidth="9" defaultRowHeight="13.5" x14ac:dyDescent="0.15"/>
  <cols>
    <col min="1" max="7" width="4" style="291" customWidth="1"/>
    <col min="8" max="12" width="3.875" style="291" customWidth="1"/>
    <col min="13" max="124" width="3.625" style="291" customWidth="1"/>
    <col min="125" max="16384" width="9" style="291"/>
  </cols>
  <sheetData>
    <row r="1" spans="1:24" ht="21.75" customHeight="1" x14ac:dyDescent="0.15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89"/>
      <c r="V1" s="460" t="s">
        <v>265</v>
      </c>
      <c r="W1" s="460"/>
      <c r="X1" s="460"/>
    </row>
    <row r="2" spans="1:24" ht="20.25" customHeight="1" x14ac:dyDescent="0.15">
      <c r="A2" s="280" t="str">
        <f>"第"&amp;Facesheet!$B$2&amp;"回福岡県民スポーツ大会"</f>
        <v>第67回福岡県民スポーツ大会</v>
      </c>
      <c r="B2" s="280"/>
      <c r="C2" s="280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90"/>
      <c r="V2" s="290"/>
      <c r="W2" s="290"/>
      <c r="X2" s="290"/>
    </row>
    <row r="3" spans="1:24" ht="7.5" customHeight="1" x14ac:dyDescent="0.15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90"/>
      <c r="V3" s="290"/>
      <c r="W3" s="290"/>
      <c r="X3" s="290"/>
    </row>
    <row r="4" spans="1:24" ht="21.75" customHeight="1" thickBot="1" x14ac:dyDescent="0.2">
      <c r="A4" s="292" t="s">
        <v>327</v>
      </c>
      <c r="B4" s="461">
        <f>'0.役員名簿'!B7</f>
        <v>0</v>
      </c>
      <c r="C4" s="461"/>
      <c r="D4" s="461"/>
      <c r="E4" s="461"/>
      <c r="F4" s="293" t="s">
        <v>369</v>
      </c>
      <c r="G4" s="293"/>
      <c r="H4" s="293"/>
      <c r="I4" s="293"/>
      <c r="J4" s="293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</row>
    <row r="5" spans="1:24" ht="18" customHeight="1" thickBot="1" x14ac:dyDescent="0.2">
      <c r="A5" s="462" t="s">
        <v>266</v>
      </c>
      <c r="B5" s="463"/>
      <c r="C5" s="463"/>
      <c r="D5" s="463"/>
      <c r="E5" s="463"/>
      <c r="F5" s="463"/>
      <c r="G5" s="463"/>
      <c r="H5" s="463" t="s">
        <v>267</v>
      </c>
      <c r="I5" s="463"/>
      <c r="J5" s="463"/>
      <c r="K5" s="463"/>
      <c r="L5" s="463"/>
      <c r="M5" s="463" t="s">
        <v>4</v>
      </c>
      <c r="N5" s="463"/>
      <c r="O5" s="463"/>
      <c r="P5" s="463" t="s">
        <v>10</v>
      </c>
      <c r="Q5" s="463"/>
      <c r="R5" s="463"/>
      <c r="S5" s="463" t="s">
        <v>268</v>
      </c>
      <c r="T5" s="463"/>
      <c r="U5" s="463"/>
      <c r="V5" s="463" t="s">
        <v>269</v>
      </c>
      <c r="W5" s="463"/>
      <c r="X5" s="464"/>
    </row>
    <row r="6" spans="1:24" ht="15.75" customHeight="1" thickTop="1" x14ac:dyDescent="0.15">
      <c r="A6" s="468" t="s">
        <v>270</v>
      </c>
      <c r="B6" s="465"/>
      <c r="C6" s="465"/>
      <c r="D6" s="465"/>
      <c r="E6" s="465"/>
      <c r="F6" s="465"/>
      <c r="G6" s="465"/>
      <c r="H6" s="465" t="s">
        <v>271</v>
      </c>
      <c r="I6" s="465"/>
      <c r="J6" s="465"/>
      <c r="K6" s="465"/>
      <c r="L6" s="465"/>
      <c r="M6" s="466"/>
      <c r="N6" s="466"/>
      <c r="O6" s="466"/>
      <c r="P6" s="466"/>
      <c r="Q6" s="466"/>
      <c r="R6" s="466"/>
      <c r="S6" s="466"/>
      <c r="T6" s="466"/>
      <c r="U6" s="466"/>
      <c r="V6" s="425">
        <f>SUM(M6:U6)</f>
        <v>0</v>
      </c>
      <c r="W6" s="425"/>
      <c r="X6" s="426"/>
    </row>
    <row r="7" spans="1:24" ht="15.75" customHeight="1" x14ac:dyDescent="0.15">
      <c r="A7" s="469"/>
      <c r="B7" s="437"/>
      <c r="C7" s="437"/>
      <c r="D7" s="437"/>
      <c r="E7" s="437"/>
      <c r="F7" s="437"/>
      <c r="G7" s="437"/>
      <c r="H7" s="437" t="s">
        <v>272</v>
      </c>
      <c r="I7" s="437"/>
      <c r="J7" s="437"/>
      <c r="K7" s="437"/>
      <c r="L7" s="437"/>
      <c r="M7" s="438"/>
      <c r="N7" s="438"/>
      <c r="O7" s="438"/>
      <c r="P7" s="438"/>
      <c r="Q7" s="438"/>
      <c r="R7" s="438"/>
      <c r="S7" s="438"/>
      <c r="T7" s="438"/>
      <c r="U7" s="438"/>
      <c r="V7" s="425">
        <f>SUM(M7:U7)</f>
        <v>0</v>
      </c>
      <c r="W7" s="425"/>
      <c r="X7" s="426"/>
    </row>
    <row r="8" spans="1:24" ht="15.75" customHeight="1" x14ac:dyDescent="0.15">
      <c r="A8" s="469"/>
      <c r="B8" s="437"/>
      <c r="C8" s="437"/>
      <c r="D8" s="437"/>
      <c r="E8" s="437"/>
      <c r="F8" s="437"/>
      <c r="G8" s="437"/>
      <c r="H8" s="437" t="s">
        <v>273</v>
      </c>
      <c r="I8" s="437"/>
      <c r="J8" s="437"/>
      <c r="K8" s="437"/>
      <c r="L8" s="437"/>
      <c r="M8" s="438"/>
      <c r="N8" s="438"/>
      <c r="O8" s="438"/>
      <c r="P8" s="438"/>
      <c r="Q8" s="438"/>
      <c r="R8" s="438"/>
      <c r="S8" s="438"/>
      <c r="T8" s="438"/>
      <c r="U8" s="438"/>
      <c r="V8" s="425">
        <f t="shared" ref="V8:V49" si="0">SUM(M8:U8)</f>
        <v>0</v>
      </c>
      <c r="W8" s="425"/>
      <c r="X8" s="426"/>
    </row>
    <row r="9" spans="1:24" ht="15.75" customHeight="1" x14ac:dyDescent="0.15">
      <c r="A9" s="469"/>
      <c r="B9" s="437"/>
      <c r="C9" s="437"/>
      <c r="D9" s="437"/>
      <c r="E9" s="437"/>
      <c r="F9" s="437"/>
      <c r="G9" s="437"/>
      <c r="H9" s="437" t="s">
        <v>274</v>
      </c>
      <c r="I9" s="437"/>
      <c r="J9" s="437"/>
      <c r="K9" s="437"/>
      <c r="L9" s="437"/>
      <c r="M9" s="438"/>
      <c r="N9" s="438"/>
      <c r="O9" s="438"/>
      <c r="P9" s="438"/>
      <c r="Q9" s="438"/>
      <c r="R9" s="438"/>
      <c r="S9" s="438"/>
      <c r="T9" s="438"/>
      <c r="U9" s="438"/>
      <c r="V9" s="425">
        <f t="shared" si="0"/>
        <v>0</v>
      </c>
      <c r="W9" s="425"/>
      <c r="X9" s="426"/>
    </row>
    <row r="10" spans="1:24" ht="15.75" customHeight="1" x14ac:dyDescent="0.15">
      <c r="A10" s="469"/>
      <c r="B10" s="437"/>
      <c r="C10" s="437"/>
      <c r="D10" s="437"/>
      <c r="E10" s="437"/>
      <c r="F10" s="437"/>
      <c r="G10" s="437"/>
      <c r="H10" s="437" t="s">
        <v>275</v>
      </c>
      <c r="I10" s="437"/>
      <c r="J10" s="437"/>
      <c r="K10" s="437"/>
      <c r="L10" s="437"/>
      <c r="M10" s="438"/>
      <c r="N10" s="438"/>
      <c r="O10" s="438"/>
      <c r="P10" s="438"/>
      <c r="Q10" s="438"/>
      <c r="R10" s="438"/>
      <c r="S10" s="438"/>
      <c r="T10" s="438"/>
      <c r="U10" s="438"/>
      <c r="V10" s="425">
        <f t="shared" si="0"/>
        <v>0</v>
      </c>
      <c r="W10" s="425"/>
      <c r="X10" s="426"/>
    </row>
    <row r="11" spans="1:24" ht="15.75" customHeight="1" x14ac:dyDescent="0.15">
      <c r="A11" s="469"/>
      <c r="B11" s="437"/>
      <c r="C11" s="437"/>
      <c r="D11" s="437"/>
      <c r="E11" s="437"/>
      <c r="F11" s="437"/>
      <c r="G11" s="437"/>
      <c r="H11" s="437" t="s">
        <v>276</v>
      </c>
      <c r="I11" s="437"/>
      <c r="J11" s="437"/>
      <c r="K11" s="437"/>
      <c r="L11" s="437"/>
      <c r="M11" s="438"/>
      <c r="N11" s="438"/>
      <c r="O11" s="438"/>
      <c r="P11" s="438"/>
      <c r="Q11" s="438"/>
      <c r="R11" s="438"/>
      <c r="S11" s="438"/>
      <c r="T11" s="438"/>
      <c r="U11" s="438"/>
      <c r="V11" s="425">
        <f t="shared" si="0"/>
        <v>0</v>
      </c>
      <c r="W11" s="425"/>
      <c r="X11" s="426"/>
    </row>
    <row r="12" spans="1:24" ht="15.75" customHeight="1" x14ac:dyDescent="0.15">
      <c r="A12" s="467" t="s">
        <v>593</v>
      </c>
      <c r="B12" s="452"/>
      <c r="C12" s="452"/>
      <c r="D12" s="452"/>
      <c r="E12" s="452"/>
      <c r="F12" s="452"/>
      <c r="G12" s="452"/>
      <c r="H12" s="437" t="s">
        <v>271</v>
      </c>
      <c r="I12" s="437"/>
      <c r="J12" s="437"/>
      <c r="K12" s="437"/>
      <c r="L12" s="437"/>
      <c r="M12" s="438"/>
      <c r="N12" s="438"/>
      <c r="O12" s="438"/>
      <c r="P12" s="438"/>
      <c r="Q12" s="438"/>
      <c r="R12" s="438"/>
      <c r="S12" s="438"/>
      <c r="T12" s="438"/>
      <c r="U12" s="438"/>
      <c r="V12" s="425">
        <f t="shared" si="0"/>
        <v>0</v>
      </c>
      <c r="W12" s="425"/>
      <c r="X12" s="426"/>
    </row>
    <row r="13" spans="1:24" ht="15.75" customHeight="1" x14ac:dyDescent="0.15">
      <c r="A13" s="451"/>
      <c r="B13" s="452"/>
      <c r="C13" s="452"/>
      <c r="D13" s="452"/>
      <c r="E13" s="452"/>
      <c r="F13" s="452"/>
      <c r="G13" s="452"/>
      <c r="H13" s="437" t="s">
        <v>272</v>
      </c>
      <c r="I13" s="437"/>
      <c r="J13" s="437"/>
      <c r="K13" s="437"/>
      <c r="L13" s="437"/>
      <c r="M13" s="438"/>
      <c r="N13" s="438"/>
      <c r="O13" s="438"/>
      <c r="P13" s="438"/>
      <c r="Q13" s="438"/>
      <c r="R13" s="438"/>
      <c r="S13" s="438"/>
      <c r="T13" s="438"/>
      <c r="U13" s="438"/>
      <c r="V13" s="425">
        <f t="shared" si="0"/>
        <v>0</v>
      </c>
      <c r="W13" s="425"/>
      <c r="X13" s="426"/>
    </row>
    <row r="14" spans="1:24" ht="15.75" customHeight="1" x14ac:dyDescent="0.15">
      <c r="A14" s="451"/>
      <c r="B14" s="452"/>
      <c r="C14" s="452"/>
      <c r="D14" s="452"/>
      <c r="E14" s="452"/>
      <c r="F14" s="452"/>
      <c r="G14" s="452"/>
      <c r="H14" s="437" t="s">
        <v>273</v>
      </c>
      <c r="I14" s="437"/>
      <c r="J14" s="437"/>
      <c r="K14" s="437"/>
      <c r="L14" s="437"/>
      <c r="M14" s="438"/>
      <c r="N14" s="438"/>
      <c r="O14" s="438"/>
      <c r="P14" s="438"/>
      <c r="Q14" s="438"/>
      <c r="R14" s="438"/>
      <c r="S14" s="438"/>
      <c r="T14" s="438"/>
      <c r="U14" s="438"/>
      <c r="V14" s="425">
        <f t="shared" si="0"/>
        <v>0</v>
      </c>
      <c r="W14" s="425"/>
      <c r="X14" s="426"/>
    </row>
    <row r="15" spans="1:24" ht="15.75" customHeight="1" x14ac:dyDescent="0.15">
      <c r="A15" s="451"/>
      <c r="B15" s="452"/>
      <c r="C15" s="452"/>
      <c r="D15" s="452"/>
      <c r="E15" s="452"/>
      <c r="F15" s="452"/>
      <c r="G15" s="452"/>
      <c r="H15" s="437" t="s">
        <v>274</v>
      </c>
      <c r="I15" s="437"/>
      <c r="J15" s="437"/>
      <c r="K15" s="437"/>
      <c r="L15" s="437"/>
      <c r="M15" s="470"/>
      <c r="N15" s="471"/>
      <c r="O15" s="472"/>
      <c r="P15" s="470"/>
      <c r="Q15" s="471"/>
      <c r="R15" s="472"/>
      <c r="S15" s="470"/>
      <c r="T15" s="471"/>
      <c r="U15" s="472"/>
      <c r="V15" s="425">
        <f t="shared" si="0"/>
        <v>0</v>
      </c>
      <c r="W15" s="425"/>
      <c r="X15" s="426"/>
    </row>
    <row r="16" spans="1:24" ht="15.75" customHeight="1" x14ac:dyDescent="0.15">
      <c r="A16" s="454" t="s">
        <v>594</v>
      </c>
      <c r="B16" s="455"/>
      <c r="C16" s="455"/>
      <c r="D16" s="455"/>
      <c r="E16" s="455"/>
      <c r="F16" s="455"/>
      <c r="G16" s="456"/>
      <c r="H16" s="437" t="s">
        <v>271</v>
      </c>
      <c r="I16" s="437"/>
      <c r="J16" s="437"/>
      <c r="K16" s="437"/>
      <c r="L16" s="437"/>
      <c r="M16" s="438"/>
      <c r="N16" s="438"/>
      <c r="O16" s="438"/>
      <c r="P16" s="438"/>
      <c r="Q16" s="438"/>
      <c r="R16" s="438"/>
      <c r="S16" s="438"/>
      <c r="T16" s="438"/>
      <c r="U16" s="438"/>
      <c r="V16" s="425">
        <f t="shared" si="0"/>
        <v>0</v>
      </c>
      <c r="W16" s="425"/>
      <c r="X16" s="426"/>
    </row>
    <row r="17" spans="1:24" ht="15.75" customHeight="1" x14ac:dyDescent="0.15">
      <c r="A17" s="457"/>
      <c r="B17" s="458"/>
      <c r="C17" s="458"/>
      <c r="D17" s="458"/>
      <c r="E17" s="458"/>
      <c r="F17" s="458"/>
      <c r="G17" s="459"/>
      <c r="H17" s="437" t="s">
        <v>595</v>
      </c>
      <c r="I17" s="437"/>
      <c r="J17" s="437"/>
      <c r="K17" s="437"/>
      <c r="L17" s="437"/>
      <c r="M17" s="438"/>
      <c r="N17" s="438"/>
      <c r="O17" s="438"/>
      <c r="P17" s="438"/>
      <c r="Q17" s="438"/>
      <c r="R17" s="438"/>
      <c r="S17" s="438"/>
      <c r="T17" s="438"/>
      <c r="U17" s="438"/>
      <c r="V17" s="425">
        <f t="shared" si="0"/>
        <v>0</v>
      </c>
      <c r="W17" s="425"/>
      <c r="X17" s="426"/>
    </row>
    <row r="18" spans="1:24" ht="15.75" customHeight="1" x14ac:dyDescent="0.15">
      <c r="A18" s="457"/>
      <c r="B18" s="458"/>
      <c r="C18" s="458"/>
      <c r="D18" s="458"/>
      <c r="E18" s="458"/>
      <c r="F18" s="458"/>
      <c r="G18" s="459"/>
      <c r="H18" s="437" t="s">
        <v>273</v>
      </c>
      <c r="I18" s="437"/>
      <c r="J18" s="437"/>
      <c r="K18" s="437"/>
      <c r="L18" s="437"/>
      <c r="M18" s="438"/>
      <c r="N18" s="438"/>
      <c r="O18" s="438"/>
      <c r="P18" s="438"/>
      <c r="Q18" s="438"/>
      <c r="R18" s="438"/>
      <c r="S18" s="438"/>
      <c r="T18" s="438"/>
      <c r="U18" s="438"/>
      <c r="V18" s="425">
        <f t="shared" si="0"/>
        <v>0</v>
      </c>
      <c r="W18" s="425"/>
      <c r="X18" s="426"/>
    </row>
    <row r="19" spans="1:24" ht="15.75" customHeight="1" x14ac:dyDescent="0.15">
      <c r="A19" s="457"/>
      <c r="B19" s="458"/>
      <c r="C19" s="458"/>
      <c r="D19" s="458"/>
      <c r="E19" s="458"/>
      <c r="F19" s="458"/>
      <c r="G19" s="459"/>
      <c r="H19" s="437" t="s">
        <v>274</v>
      </c>
      <c r="I19" s="437"/>
      <c r="J19" s="437"/>
      <c r="K19" s="437"/>
      <c r="L19" s="437"/>
      <c r="M19" s="438"/>
      <c r="N19" s="438"/>
      <c r="O19" s="438"/>
      <c r="P19" s="438"/>
      <c r="Q19" s="438"/>
      <c r="R19" s="438"/>
      <c r="S19" s="438"/>
      <c r="T19" s="438"/>
      <c r="U19" s="438"/>
      <c r="V19" s="425">
        <f t="shared" si="0"/>
        <v>0</v>
      </c>
      <c r="W19" s="425"/>
      <c r="X19" s="426"/>
    </row>
    <row r="20" spans="1:24" ht="15.75" customHeight="1" x14ac:dyDescent="0.15">
      <c r="A20" s="457"/>
      <c r="B20" s="458"/>
      <c r="C20" s="458"/>
      <c r="D20" s="458"/>
      <c r="E20" s="458"/>
      <c r="F20" s="458"/>
      <c r="G20" s="459"/>
      <c r="H20" s="437" t="s">
        <v>276</v>
      </c>
      <c r="I20" s="437"/>
      <c r="J20" s="437"/>
      <c r="K20" s="437"/>
      <c r="L20" s="437"/>
      <c r="M20" s="438"/>
      <c r="N20" s="438"/>
      <c r="O20" s="438"/>
      <c r="P20" s="438"/>
      <c r="Q20" s="438"/>
      <c r="R20" s="438"/>
      <c r="S20" s="438"/>
      <c r="T20" s="438"/>
      <c r="U20" s="438"/>
      <c r="V20" s="425">
        <f t="shared" si="0"/>
        <v>0</v>
      </c>
      <c r="W20" s="425"/>
      <c r="X20" s="426"/>
    </row>
    <row r="21" spans="1:24" ht="15.75" customHeight="1" x14ac:dyDescent="0.15">
      <c r="A21" s="451" t="s">
        <v>328</v>
      </c>
      <c r="B21" s="452"/>
      <c r="C21" s="452"/>
      <c r="D21" s="452"/>
      <c r="E21" s="452"/>
      <c r="F21" s="452"/>
      <c r="G21" s="452"/>
      <c r="H21" s="437" t="s">
        <v>277</v>
      </c>
      <c r="I21" s="437"/>
      <c r="J21" s="437"/>
      <c r="K21" s="437"/>
      <c r="L21" s="437"/>
      <c r="M21" s="438"/>
      <c r="N21" s="438"/>
      <c r="O21" s="438"/>
      <c r="P21" s="438"/>
      <c r="Q21" s="438"/>
      <c r="R21" s="438"/>
      <c r="S21" s="438"/>
      <c r="T21" s="438"/>
      <c r="U21" s="438"/>
      <c r="V21" s="425">
        <f t="shared" si="0"/>
        <v>0</v>
      </c>
      <c r="W21" s="425"/>
      <c r="X21" s="426"/>
    </row>
    <row r="22" spans="1:24" ht="15.75" customHeight="1" x14ac:dyDescent="0.15">
      <c r="A22" s="451"/>
      <c r="B22" s="452"/>
      <c r="C22" s="452"/>
      <c r="D22" s="452"/>
      <c r="E22" s="452"/>
      <c r="F22" s="452"/>
      <c r="G22" s="452"/>
      <c r="H22" s="453" t="s">
        <v>278</v>
      </c>
      <c r="I22" s="453"/>
      <c r="J22" s="453"/>
      <c r="K22" s="453"/>
      <c r="L22" s="453"/>
      <c r="M22" s="438"/>
      <c r="N22" s="438"/>
      <c r="O22" s="438"/>
      <c r="P22" s="438"/>
      <c r="Q22" s="438"/>
      <c r="R22" s="438"/>
      <c r="S22" s="438"/>
      <c r="T22" s="438"/>
      <c r="U22" s="438"/>
      <c r="V22" s="425">
        <f t="shared" si="0"/>
        <v>0</v>
      </c>
      <c r="W22" s="425"/>
      <c r="X22" s="426"/>
    </row>
    <row r="23" spans="1:24" ht="15.75" customHeight="1" x14ac:dyDescent="0.15">
      <c r="A23" s="454" t="s">
        <v>279</v>
      </c>
      <c r="B23" s="455"/>
      <c r="C23" s="455"/>
      <c r="D23" s="455"/>
      <c r="E23" s="455"/>
      <c r="F23" s="455"/>
      <c r="G23" s="456"/>
      <c r="H23" s="437" t="s">
        <v>277</v>
      </c>
      <c r="I23" s="437"/>
      <c r="J23" s="437"/>
      <c r="K23" s="437"/>
      <c r="L23" s="437"/>
      <c r="M23" s="438"/>
      <c r="N23" s="438"/>
      <c r="O23" s="438"/>
      <c r="P23" s="438"/>
      <c r="Q23" s="438"/>
      <c r="R23" s="438"/>
      <c r="S23" s="438"/>
      <c r="T23" s="438"/>
      <c r="U23" s="438"/>
      <c r="V23" s="425">
        <f t="shared" si="0"/>
        <v>0</v>
      </c>
      <c r="W23" s="425"/>
      <c r="X23" s="426"/>
    </row>
    <row r="24" spans="1:24" ht="15.75" customHeight="1" x14ac:dyDescent="0.15">
      <c r="A24" s="457"/>
      <c r="B24" s="458"/>
      <c r="C24" s="458"/>
      <c r="D24" s="458"/>
      <c r="E24" s="458"/>
      <c r="F24" s="458"/>
      <c r="G24" s="459"/>
      <c r="H24" s="437" t="s">
        <v>280</v>
      </c>
      <c r="I24" s="437"/>
      <c r="J24" s="437"/>
      <c r="K24" s="437"/>
      <c r="L24" s="437"/>
      <c r="M24" s="438"/>
      <c r="N24" s="438"/>
      <c r="O24" s="438"/>
      <c r="P24" s="438"/>
      <c r="Q24" s="438"/>
      <c r="R24" s="438"/>
      <c r="S24" s="438"/>
      <c r="T24" s="438"/>
      <c r="U24" s="438"/>
      <c r="V24" s="425">
        <f t="shared" si="0"/>
        <v>0</v>
      </c>
      <c r="W24" s="425"/>
      <c r="X24" s="426"/>
    </row>
    <row r="25" spans="1:24" ht="15.75" customHeight="1" x14ac:dyDescent="0.15">
      <c r="A25" s="457"/>
      <c r="B25" s="458"/>
      <c r="C25" s="458"/>
      <c r="D25" s="458"/>
      <c r="E25" s="458"/>
      <c r="F25" s="458"/>
      <c r="G25" s="459"/>
      <c r="H25" s="437" t="s">
        <v>281</v>
      </c>
      <c r="I25" s="437"/>
      <c r="J25" s="437"/>
      <c r="K25" s="437"/>
      <c r="L25" s="437"/>
      <c r="M25" s="438"/>
      <c r="N25" s="438"/>
      <c r="O25" s="438"/>
      <c r="P25" s="438"/>
      <c r="Q25" s="438"/>
      <c r="R25" s="438"/>
      <c r="S25" s="438"/>
      <c r="T25" s="438"/>
      <c r="U25" s="438"/>
      <c r="V25" s="425">
        <f t="shared" si="0"/>
        <v>0</v>
      </c>
      <c r="W25" s="425"/>
      <c r="X25" s="426"/>
    </row>
    <row r="26" spans="1:24" ht="15.75" customHeight="1" x14ac:dyDescent="0.15">
      <c r="A26" s="467" t="s">
        <v>324</v>
      </c>
      <c r="B26" s="452"/>
      <c r="C26" s="452"/>
      <c r="D26" s="452"/>
      <c r="E26" s="452"/>
      <c r="F26" s="452"/>
      <c r="G26" s="452"/>
      <c r="H26" s="437" t="s">
        <v>271</v>
      </c>
      <c r="I26" s="437"/>
      <c r="J26" s="437"/>
      <c r="K26" s="437"/>
      <c r="L26" s="437"/>
      <c r="M26" s="438"/>
      <c r="N26" s="438"/>
      <c r="O26" s="438"/>
      <c r="P26" s="438"/>
      <c r="Q26" s="438"/>
      <c r="R26" s="438"/>
      <c r="S26" s="438"/>
      <c r="T26" s="438"/>
      <c r="U26" s="438"/>
      <c r="V26" s="425">
        <f t="shared" si="0"/>
        <v>0</v>
      </c>
      <c r="W26" s="425"/>
      <c r="X26" s="426"/>
    </row>
    <row r="27" spans="1:24" ht="15.75" customHeight="1" x14ac:dyDescent="0.15">
      <c r="A27" s="451"/>
      <c r="B27" s="452"/>
      <c r="C27" s="452"/>
      <c r="D27" s="452"/>
      <c r="E27" s="452"/>
      <c r="F27" s="452"/>
      <c r="G27" s="452"/>
      <c r="H27" s="437" t="s">
        <v>272</v>
      </c>
      <c r="I27" s="437"/>
      <c r="J27" s="437"/>
      <c r="K27" s="437"/>
      <c r="L27" s="437"/>
      <c r="M27" s="438"/>
      <c r="N27" s="438"/>
      <c r="O27" s="438"/>
      <c r="P27" s="438"/>
      <c r="Q27" s="438"/>
      <c r="R27" s="438"/>
      <c r="S27" s="438"/>
      <c r="T27" s="438"/>
      <c r="U27" s="438"/>
      <c r="V27" s="425">
        <f t="shared" si="0"/>
        <v>0</v>
      </c>
      <c r="W27" s="425"/>
      <c r="X27" s="426"/>
    </row>
    <row r="28" spans="1:24" ht="15.75" customHeight="1" x14ac:dyDescent="0.15">
      <c r="A28" s="451"/>
      <c r="B28" s="452"/>
      <c r="C28" s="452"/>
      <c r="D28" s="452"/>
      <c r="E28" s="452"/>
      <c r="F28" s="452"/>
      <c r="G28" s="452"/>
      <c r="H28" s="437" t="s">
        <v>280</v>
      </c>
      <c r="I28" s="437"/>
      <c r="J28" s="437"/>
      <c r="K28" s="437"/>
      <c r="L28" s="437"/>
      <c r="M28" s="438"/>
      <c r="N28" s="438"/>
      <c r="O28" s="438"/>
      <c r="P28" s="438"/>
      <c r="Q28" s="438"/>
      <c r="R28" s="438"/>
      <c r="S28" s="438"/>
      <c r="T28" s="438"/>
      <c r="U28" s="438"/>
      <c r="V28" s="425">
        <f t="shared" si="0"/>
        <v>0</v>
      </c>
      <c r="W28" s="425"/>
      <c r="X28" s="426"/>
    </row>
    <row r="29" spans="1:24" ht="15.75" customHeight="1" x14ac:dyDescent="0.15">
      <c r="A29" s="451"/>
      <c r="B29" s="452"/>
      <c r="C29" s="452"/>
      <c r="D29" s="452"/>
      <c r="E29" s="452"/>
      <c r="F29" s="452"/>
      <c r="G29" s="452"/>
      <c r="H29" s="437" t="s">
        <v>275</v>
      </c>
      <c r="I29" s="437"/>
      <c r="J29" s="437"/>
      <c r="K29" s="437"/>
      <c r="L29" s="437"/>
      <c r="M29" s="438"/>
      <c r="N29" s="438"/>
      <c r="O29" s="438"/>
      <c r="P29" s="438"/>
      <c r="Q29" s="438"/>
      <c r="R29" s="438"/>
      <c r="S29" s="438"/>
      <c r="T29" s="438"/>
      <c r="U29" s="438"/>
      <c r="V29" s="425">
        <f t="shared" si="0"/>
        <v>0</v>
      </c>
      <c r="W29" s="425"/>
      <c r="X29" s="426"/>
    </row>
    <row r="30" spans="1:24" ht="15.75" customHeight="1" x14ac:dyDescent="0.15">
      <c r="A30" s="451"/>
      <c r="B30" s="452"/>
      <c r="C30" s="452"/>
      <c r="D30" s="452"/>
      <c r="E30" s="452"/>
      <c r="F30" s="452"/>
      <c r="G30" s="452"/>
      <c r="H30" s="437" t="s">
        <v>276</v>
      </c>
      <c r="I30" s="437"/>
      <c r="J30" s="437"/>
      <c r="K30" s="437"/>
      <c r="L30" s="437"/>
      <c r="M30" s="470"/>
      <c r="N30" s="471"/>
      <c r="O30" s="472"/>
      <c r="P30" s="470"/>
      <c r="Q30" s="471"/>
      <c r="R30" s="472"/>
      <c r="S30" s="470"/>
      <c r="T30" s="471"/>
      <c r="U30" s="472"/>
      <c r="V30" s="425">
        <f t="shared" si="0"/>
        <v>0</v>
      </c>
      <c r="W30" s="425"/>
      <c r="X30" s="426"/>
    </row>
    <row r="31" spans="1:24" ht="15.75" customHeight="1" x14ac:dyDescent="0.15">
      <c r="A31" s="451"/>
      <c r="B31" s="452"/>
      <c r="C31" s="452"/>
      <c r="D31" s="452"/>
      <c r="E31" s="452"/>
      <c r="F31" s="452"/>
      <c r="G31" s="452"/>
      <c r="H31" s="437" t="s">
        <v>282</v>
      </c>
      <c r="I31" s="437"/>
      <c r="J31" s="437"/>
      <c r="K31" s="437"/>
      <c r="L31" s="437"/>
      <c r="M31" s="438"/>
      <c r="N31" s="438"/>
      <c r="O31" s="438"/>
      <c r="P31" s="438"/>
      <c r="Q31" s="438"/>
      <c r="R31" s="438"/>
      <c r="S31" s="438"/>
      <c r="T31" s="438"/>
      <c r="U31" s="438"/>
      <c r="V31" s="425">
        <f t="shared" si="0"/>
        <v>0</v>
      </c>
      <c r="W31" s="425"/>
      <c r="X31" s="426"/>
    </row>
    <row r="32" spans="1:24" ht="15.75" customHeight="1" x14ac:dyDescent="0.15">
      <c r="A32" s="451" t="s">
        <v>283</v>
      </c>
      <c r="B32" s="452"/>
      <c r="C32" s="452"/>
      <c r="D32" s="452"/>
      <c r="E32" s="452"/>
      <c r="F32" s="452"/>
      <c r="G32" s="452"/>
      <c r="H32" s="437" t="s">
        <v>271</v>
      </c>
      <c r="I32" s="437"/>
      <c r="J32" s="437"/>
      <c r="K32" s="437"/>
      <c r="L32" s="437"/>
      <c r="M32" s="438"/>
      <c r="N32" s="438"/>
      <c r="O32" s="438"/>
      <c r="P32" s="438"/>
      <c r="Q32" s="438"/>
      <c r="R32" s="438"/>
      <c r="S32" s="438"/>
      <c r="T32" s="438"/>
      <c r="U32" s="438"/>
      <c r="V32" s="425">
        <f t="shared" si="0"/>
        <v>0</v>
      </c>
      <c r="W32" s="425"/>
      <c r="X32" s="426"/>
    </row>
    <row r="33" spans="1:24" ht="15.75" customHeight="1" x14ac:dyDescent="0.15">
      <c r="A33" s="451"/>
      <c r="B33" s="452"/>
      <c r="C33" s="452"/>
      <c r="D33" s="452"/>
      <c r="E33" s="452"/>
      <c r="F33" s="452"/>
      <c r="G33" s="452"/>
      <c r="H33" s="437" t="s">
        <v>273</v>
      </c>
      <c r="I33" s="437"/>
      <c r="J33" s="437"/>
      <c r="K33" s="437"/>
      <c r="L33" s="437"/>
      <c r="M33" s="438"/>
      <c r="N33" s="438"/>
      <c r="O33" s="438"/>
      <c r="P33" s="438"/>
      <c r="Q33" s="438"/>
      <c r="R33" s="438"/>
      <c r="S33" s="438"/>
      <c r="T33" s="438"/>
      <c r="U33" s="438"/>
      <c r="V33" s="425">
        <f t="shared" si="0"/>
        <v>0</v>
      </c>
      <c r="W33" s="425"/>
      <c r="X33" s="426"/>
    </row>
    <row r="34" spans="1:24" ht="15.75" customHeight="1" x14ac:dyDescent="0.15">
      <c r="A34" s="451" t="s">
        <v>284</v>
      </c>
      <c r="B34" s="452"/>
      <c r="C34" s="452"/>
      <c r="D34" s="452"/>
      <c r="E34" s="452"/>
      <c r="F34" s="452"/>
      <c r="G34" s="452"/>
      <c r="H34" s="437" t="s">
        <v>271</v>
      </c>
      <c r="I34" s="437"/>
      <c r="J34" s="437"/>
      <c r="K34" s="437"/>
      <c r="L34" s="437"/>
      <c r="M34" s="438"/>
      <c r="N34" s="438"/>
      <c r="O34" s="438"/>
      <c r="P34" s="438"/>
      <c r="Q34" s="438"/>
      <c r="R34" s="438"/>
      <c r="S34" s="438"/>
      <c r="T34" s="438"/>
      <c r="U34" s="438"/>
      <c r="V34" s="425">
        <f t="shared" si="0"/>
        <v>0</v>
      </c>
      <c r="W34" s="425"/>
      <c r="X34" s="426"/>
    </row>
    <row r="35" spans="1:24" ht="15.75" customHeight="1" x14ac:dyDescent="0.15">
      <c r="A35" s="451"/>
      <c r="B35" s="452"/>
      <c r="C35" s="452"/>
      <c r="D35" s="452"/>
      <c r="E35" s="452"/>
      <c r="F35" s="452"/>
      <c r="G35" s="452"/>
      <c r="H35" s="437" t="s">
        <v>272</v>
      </c>
      <c r="I35" s="437"/>
      <c r="J35" s="437"/>
      <c r="K35" s="437"/>
      <c r="L35" s="437"/>
      <c r="M35" s="438"/>
      <c r="N35" s="438"/>
      <c r="O35" s="438"/>
      <c r="P35" s="438"/>
      <c r="Q35" s="438"/>
      <c r="R35" s="438"/>
      <c r="S35" s="438"/>
      <c r="T35" s="438"/>
      <c r="U35" s="438"/>
      <c r="V35" s="425">
        <f t="shared" si="0"/>
        <v>0</v>
      </c>
      <c r="W35" s="425"/>
      <c r="X35" s="426"/>
    </row>
    <row r="36" spans="1:24" ht="15.75" customHeight="1" x14ac:dyDescent="0.15">
      <c r="A36" s="451"/>
      <c r="B36" s="452"/>
      <c r="C36" s="452"/>
      <c r="D36" s="452"/>
      <c r="E36" s="452"/>
      <c r="F36" s="452"/>
      <c r="G36" s="452"/>
      <c r="H36" s="437" t="s">
        <v>273</v>
      </c>
      <c r="I36" s="437"/>
      <c r="J36" s="437"/>
      <c r="K36" s="437"/>
      <c r="L36" s="437"/>
      <c r="M36" s="438"/>
      <c r="N36" s="438"/>
      <c r="O36" s="438"/>
      <c r="P36" s="438"/>
      <c r="Q36" s="438"/>
      <c r="R36" s="438"/>
      <c r="S36" s="438"/>
      <c r="T36" s="438"/>
      <c r="U36" s="438"/>
      <c r="V36" s="425">
        <f t="shared" si="0"/>
        <v>0</v>
      </c>
      <c r="W36" s="425"/>
      <c r="X36" s="426"/>
    </row>
    <row r="37" spans="1:24" ht="15.75" customHeight="1" x14ac:dyDescent="0.15">
      <c r="A37" s="451"/>
      <c r="B37" s="452"/>
      <c r="C37" s="452"/>
      <c r="D37" s="452"/>
      <c r="E37" s="452"/>
      <c r="F37" s="452"/>
      <c r="G37" s="452"/>
      <c r="H37" s="437" t="s">
        <v>274</v>
      </c>
      <c r="I37" s="437"/>
      <c r="J37" s="437"/>
      <c r="K37" s="437"/>
      <c r="L37" s="437"/>
      <c r="M37" s="438"/>
      <c r="N37" s="438"/>
      <c r="O37" s="438"/>
      <c r="P37" s="438"/>
      <c r="Q37" s="438"/>
      <c r="R37" s="438"/>
      <c r="S37" s="438"/>
      <c r="T37" s="438"/>
      <c r="U37" s="438"/>
      <c r="V37" s="425">
        <f t="shared" si="0"/>
        <v>0</v>
      </c>
      <c r="W37" s="425"/>
      <c r="X37" s="426"/>
    </row>
    <row r="38" spans="1:24" ht="15.75" customHeight="1" x14ac:dyDescent="0.15">
      <c r="A38" s="451" t="s">
        <v>285</v>
      </c>
      <c r="B38" s="452"/>
      <c r="C38" s="452"/>
      <c r="D38" s="452"/>
      <c r="E38" s="452"/>
      <c r="F38" s="452"/>
      <c r="G38" s="452"/>
      <c r="H38" s="437" t="s">
        <v>271</v>
      </c>
      <c r="I38" s="437"/>
      <c r="J38" s="437"/>
      <c r="K38" s="437"/>
      <c r="L38" s="437"/>
      <c r="M38" s="438"/>
      <c r="N38" s="438"/>
      <c r="O38" s="438"/>
      <c r="P38" s="438"/>
      <c r="Q38" s="438"/>
      <c r="R38" s="438"/>
      <c r="S38" s="438"/>
      <c r="T38" s="438"/>
      <c r="U38" s="438"/>
      <c r="V38" s="425">
        <f t="shared" si="0"/>
        <v>0</v>
      </c>
      <c r="W38" s="425"/>
      <c r="X38" s="426"/>
    </row>
    <row r="39" spans="1:24" ht="15.75" customHeight="1" x14ac:dyDescent="0.15">
      <c r="A39" s="451"/>
      <c r="B39" s="452"/>
      <c r="C39" s="452"/>
      <c r="D39" s="452"/>
      <c r="E39" s="452"/>
      <c r="F39" s="452"/>
      <c r="G39" s="452"/>
      <c r="H39" s="437" t="s">
        <v>272</v>
      </c>
      <c r="I39" s="437"/>
      <c r="J39" s="437"/>
      <c r="K39" s="437"/>
      <c r="L39" s="437"/>
      <c r="M39" s="438"/>
      <c r="N39" s="438"/>
      <c r="O39" s="438"/>
      <c r="P39" s="438"/>
      <c r="Q39" s="438"/>
      <c r="R39" s="438"/>
      <c r="S39" s="438"/>
      <c r="T39" s="438"/>
      <c r="U39" s="438"/>
      <c r="V39" s="425">
        <f t="shared" si="0"/>
        <v>0</v>
      </c>
      <c r="W39" s="425"/>
      <c r="X39" s="426"/>
    </row>
    <row r="40" spans="1:24" ht="15.75" customHeight="1" x14ac:dyDescent="0.15">
      <c r="A40" s="451"/>
      <c r="B40" s="452"/>
      <c r="C40" s="452"/>
      <c r="D40" s="452"/>
      <c r="E40" s="452"/>
      <c r="F40" s="452"/>
      <c r="G40" s="452"/>
      <c r="H40" s="437" t="s">
        <v>280</v>
      </c>
      <c r="I40" s="437"/>
      <c r="J40" s="437"/>
      <c r="K40" s="437"/>
      <c r="L40" s="437"/>
      <c r="M40" s="438"/>
      <c r="N40" s="438"/>
      <c r="O40" s="438"/>
      <c r="P40" s="438"/>
      <c r="Q40" s="438"/>
      <c r="R40" s="438"/>
      <c r="S40" s="438"/>
      <c r="T40" s="438"/>
      <c r="U40" s="438"/>
      <c r="V40" s="425">
        <f t="shared" si="0"/>
        <v>0</v>
      </c>
      <c r="W40" s="425"/>
      <c r="X40" s="426"/>
    </row>
    <row r="41" spans="1:24" ht="15.75" customHeight="1" x14ac:dyDescent="0.15">
      <c r="A41" s="451" t="s">
        <v>286</v>
      </c>
      <c r="B41" s="452"/>
      <c r="C41" s="452"/>
      <c r="D41" s="452"/>
      <c r="E41" s="452"/>
      <c r="F41" s="452"/>
      <c r="G41" s="452"/>
      <c r="H41" s="437" t="s">
        <v>271</v>
      </c>
      <c r="I41" s="437"/>
      <c r="J41" s="437"/>
      <c r="K41" s="437"/>
      <c r="L41" s="437"/>
      <c r="M41" s="438"/>
      <c r="N41" s="438"/>
      <c r="O41" s="438"/>
      <c r="P41" s="438"/>
      <c r="Q41" s="438"/>
      <c r="R41" s="438"/>
      <c r="S41" s="438"/>
      <c r="T41" s="438"/>
      <c r="U41" s="438"/>
      <c r="V41" s="425">
        <f t="shared" si="0"/>
        <v>0</v>
      </c>
      <c r="W41" s="425"/>
      <c r="X41" s="426"/>
    </row>
    <row r="42" spans="1:24" ht="15.75" customHeight="1" x14ac:dyDescent="0.15">
      <c r="A42" s="451"/>
      <c r="B42" s="452"/>
      <c r="C42" s="452"/>
      <c r="D42" s="452"/>
      <c r="E42" s="452"/>
      <c r="F42" s="452"/>
      <c r="G42" s="452"/>
      <c r="H42" s="437" t="s">
        <v>273</v>
      </c>
      <c r="I42" s="437"/>
      <c r="J42" s="437"/>
      <c r="K42" s="437"/>
      <c r="L42" s="437"/>
      <c r="M42" s="438"/>
      <c r="N42" s="438"/>
      <c r="O42" s="438"/>
      <c r="P42" s="438"/>
      <c r="Q42" s="438"/>
      <c r="R42" s="438"/>
      <c r="S42" s="438"/>
      <c r="T42" s="438"/>
      <c r="U42" s="438"/>
      <c r="V42" s="425">
        <f t="shared" si="0"/>
        <v>0</v>
      </c>
      <c r="W42" s="425"/>
      <c r="X42" s="426"/>
    </row>
    <row r="43" spans="1:24" ht="15.75" customHeight="1" x14ac:dyDescent="0.15">
      <c r="A43" s="451"/>
      <c r="B43" s="452"/>
      <c r="C43" s="452"/>
      <c r="D43" s="452"/>
      <c r="E43" s="452"/>
      <c r="F43" s="452"/>
      <c r="G43" s="452"/>
      <c r="H43" s="473" t="s">
        <v>585</v>
      </c>
      <c r="I43" s="473"/>
      <c r="J43" s="473"/>
      <c r="K43" s="473"/>
      <c r="L43" s="473"/>
      <c r="M43" s="438"/>
      <c r="N43" s="438"/>
      <c r="O43" s="438"/>
      <c r="P43" s="438"/>
      <c r="Q43" s="438"/>
      <c r="R43" s="438"/>
      <c r="S43" s="438"/>
      <c r="T43" s="438"/>
      <c r="U43" s="438"/>
      <c r="V43" s="425">
        <f t="shared" si="0"/>
        <v>0</v>
      </c>
      <c r="W43" s="425"/>
      <c r="X43" s="426"/>
    </row>
    <row r="44" spans="1:24" ht="15.75" customHeight="1" x14ac:dyDescent="0.15">
      <c r="A44" s="454" t="s">
        <v>325</v>
      </c>
      <c r="B44" s="455"/>
      <c r="C44" s="455"/>
      <c r="D44" s="455"/>
      <c r="E44" s="455"/>
      <c r="F44" s="455"/>
      <c r="G44" s="456"/>
      <c r="H44" s="437" t="s">
        <v>271</v>
      </c>
      <c r="I44" s="437"/>
      <c r="J44" s="437"/>
      <c r="K44" s="437"/>
      <c r="L44" s="437"/>
      <c r="M44" s="438"/>
      <c r="N44" s="438"/>
      <c r="O44" s="438"/>
      <c r="P44" s="438"/>
      <c r="Q44" s="438"/>
      <c r="R44" s="438"/>
      <c r="S44" s="438"/>
      <c r="T44" s="438"/>
      <c r="U44" s="438"/>
      <c r="V44" s="425">
        <f t="shared" si="0"/>
        <v>0</v>
      </c>
      <c r="W44" s="425"/>
      <c r="X44" s="426"/>
    </row>
    <row r="45" spans="1:24" ht="15.75" customHeight="1" x14ac:dyDescent="0.15">
      <c r="A45" s="451" t="s">
        <v>287</v>
      </c>
      <c r="B45" s="452"/>
      <c r="C45" s="452"/>
      <c r="D45" s="452"/>
      <c r="E45" s="452"/>
      <c r="F45" s="452"/>
      <c r="G45" s="452"/>
      <c r="H45" s="437" t="s">
        <v>271</v>
      </c>
      <c r="I45" s="437"/>
      <c r="J45" s="437"/>
      <c r="K45" s="437"/>
      <c r="L45" s="437"/>
      <c r="M45" s="438"/>
      <c r="N45" s="438"/>
      <c r="O45" s="438"/>
      <c r="P45" s="438"/>
      <c r="Q45" s="438"/>
      <c r="R45" s="438"/>
      <c r="S45" s="438"/>
      <c r="T45" s="438"/>
      <c r="U45" s="438"/>
      <c r="V45" s="425">
        <f t="shared" si="0"/>
        <v>0</v>
      </c>
      <c r="W45" s="425"/>
      <c r="X45" s="426"/>
    </row>
    <row r="46" spans="1:24" ht="15.75" customHeight="1" x14ac:dyDescent="0.15">
      <c r="A46" s="451"/>
      <c r="B46" s="452"/>
      <c r="C46" s="452"/>
      <c r="D46" s="452"/>
      <c r="E46" s="452"/>
      <c r="F46" s="452"/>
      <c r="G46" s="452"/>
      <c r="H46" s="437" t="s">
        <v>272</v>
      </c>
      <c r="I46" s="437"/>
      <c r="J46" s="437"/>
      <c r="K46" s="437"/>
      <c r="L46" s="437"/>
      <c r="M46" s="438"/>
      <c r="N46" s="438"/>
      <c r="O46" s="438"/>
      <c r="P46" s="438"/>
      <c r="Q46" s="438"/>
      <c r="R46" s="438"/>
      <c r="S46" s="438"/>
      <c r="T46" s="438"/>
      <c r="U46" s="438"/>
      <c r="V46" s="425">
        <f>SUM(M46:U46)</f>
        <v>0</v>
      </c>
      <c r="W46" s="425"/>
      <c r="X46" s="426"/>
    </row>
    <row r="47" spans="1:24" ht="15.75" customHeight="1" x14ac:dyDescent="0.15">
      <c r="A47" s="451"/>
      <c r="B47" s="452"/>
      <c r="C47" s="452"/>
      <c r="D47" s="452"/>
      <c r="E47" s="452"/>
      <c r="F47" s="452"/>
      <c r="G47" s="452"/>
      <c r="H47" s="437" t="s">
        <v>275</v>
      </c>
      <c r="I47" s="437"/>
      <c r="J47" s="437"/>
      <c r="K47" s="437"/>
      <c r="L47" s="437"/>
      <c r="M47" s="438"/>
      <c r="N47" s="438"/>
      <c r="O47" s="438"/>
      <c r="P47" s="438"/>
      <c r="Q47" s="438"/>
      <c r="R47" s="438"/>
      <c r="S47" s="438"/>
      <c r="T47" s="438"/>
      <c r="U47" s="438"/>
      <c r="V47" s="425">
        <f t="shared" si="0"/>
        <v>0</v>
      </c>
      <c r="W47" s="425"/>
      <c r="X47" s="426"/>
    </row>
    <row r="48" spans="1:24" ht="15.75" customHeight="1" x14ac:dyDescent="0.15">
      <c r="A48" s="451"/>
      <c r="B48" s="452"/>
      <c r="C48" s="452"/>
      <c r="D48" s="452"/>
      <c r="E48" s="452"/>
      <c r="F48" s="452"/>
      <c r="G48" s="452"/>
      <c r="H48" s="437" t="s">
        <v>276</v>
      </c>
      <c r="I48" s="437"/>
      <c r="J48" s="437"/>
      <c r="K48" s="437"/>
      <c r="L48" s="437"/>
      <c r="M48" s="438"/>
      <c r="N48" s="438"/>
      <c r="O48" s="438"/>
      <c r="P48" s="438"/>
      <c r="Q48" s="438"/>
      <c r="R48" s="438"/>
      <c r="S48" s="438"/>
      <c r="T48" s="438"/>
      <c r="U48" s="438"/>
      <c r="V48" s="425">
        <f t="shared" si="0"/>
        <v>0</v>
      </c>
      <c r="W48" s="425"/>
      <c r="X48" s="426"/>
    </row>
    <row r="49" spans="1:24" ht="15.75" customHeight="1" x14ac:dyDescent="0.15">
      <c r="A49" s="434" t="s">
        <v>288</v>
      </c>
      <c r="B49" s="435"/>
      <c r="C49" s="435"/>
      <c r="D49" s="435"/>
      <c r="E49" s="435"/>
      <c r="F49" s="435"/>
      <c r="G49" s="436"/>
      <c r="H49" s="437" t="s">
        <v>277</v>
      </c>
      <c r="I49" s="437"/>
      <c r="J49" s="437"/>
      <c r="K49" s="437"/>
      <c r="L49" s="437"/>
      <c r="M49" s="438"/>
      <c r="N49" s="438"/>
      <c r="O49" s="438"/>
      <c r="P49" s="438"/>
      <c r="Q49" s="438"/>
      <c r="R49" s="438"/>
      <c r="S49" s="438"/>
      <c r="T49" s="438"/>
      <c r="U49" s="438"/>
      <c r="V49" s="425">
        <f t="shared" si="0"/>
        <v>0</v>
      </c>
      <c r="W49" s="425"/>
      <c r="X49" s="426"/>
    </row>
    <row r="50" spans="1:24" ht="17.25" customHeight="1" x14ac:dyDescent="0.15">
      <c r="A50" s="427" t="s">
        <v>368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  <c r="L50" s="429"/>
      <c r="M50" s="430">
        <f>SUM(M6:O49)</f>
        <v>0</v>
      </c>
      <c r="N50" s="431"/>
      <c r="O50" s="432"/>
      <c r="P50" s="430">
        <f t="shared" ref="P50" si="1">SUM(P6:R49)</f>
        <v>0</v>
      </c>
      <c r="Q50" s="431"/>
      <c r="R50" s="432"/>
      <c r="S50" s="430">
        <f t="shared" ref="S50" si="2">SUM(S6:U49)</f>
        <v>0</v>
      </c>
      <c r="T50" s="431"/>
      <c r="U50" s="432"/>
      <c r="V50" s="430">
        <f t="shared" ref="V50" si="3">SUM(V6:X49)</f>
        <v>0</v>
      </c>
      <c r="W50" s="431"/>
      <c r="X50" s="433"/>
    </row>
    <row r="51" spans="1:24" ht="15.75" customHeight="1" x14ac:dyDescent="0.15">
      <c r="A51" s="439" t="s">
        <v>571</v>
      </c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1"/>
      <c r="M51" s="442"/>
      <c r="N51" s="443"/>
      <c r="O51" s="444"/>
      <c r="P51" s="442"/>
      <c r="Q51" s="443"/>
      <c r="R51" s="444"/>
      <c r="S51" s="442"/>
      <c r="T51" s="443"/>
      <c r="U51" s="444"/>
      <c r="V51" s="445">
        <f>COUNTIF('0.役員名簿'!$D$10:$D$26,"〇")</f>
        <v>0</v>
      </c>
      <c r="W51" s="446"/>
      <c r="X51" s="447"/>
    </row>
    <row r="52" spans="1:24" ht="18.75" customHeight="1" thickBot="1" x14ac:dyDescent="0.2">
      <c r="A52" s="448" t="s">
        <v>289</v>
      </c>
      <c r="B52" s="449"/>
      <c r="C52" s="449"/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  <c r="O52" s="449"/>
      <c r="P52" s="449"/>
      <c r="Q52" s="449"/>
      <c r="R52" s="449"/>
      <c r="S52" s="449"/>
      <c r="T52" s="449"/>
      <c r="U52" s="450"/>
      <c r="V52" s="423">
        <f>SUM(V50:X51)</f>
        <v>0</v>
      </c>
      <c r="W52" s="423"/>
      <c r="X52" s="424"/>
    </row>
    <row r="53" spans="1:24" ht="24" customHeight="1" x14ac:dyDescent="0.15">
      <c r="A53" s="422" t="s">
        <v>290</v>
      </c>
      <c r="B53" s="422"/>
      <c r="C53" s="422"/>
      <c r="D53" s="422"/>
      <c r="E53" s="422"/>
      <c r="F53" s="422"/>
      <c r="G53" s="422"/>
      <c r="H53" s="422"/>
      <c r="I53" s="422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</row>
    <row r="54" spans="1:24" ht="21.75" customHeight="1" x14ac:dyDescent="0.15">
      <c r="A54" s="289"/>
      <c r="B54" s="289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</row>
    <row r="55" spans="1:24" ht="21.75" customHeight="1" x14ac:dyDescent="0.15">
      <c r="A55" s="289"/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</row>
    <row r="56" spans="1:24" ht="21.75" customHeight="1" x14ac:dyDescent="0.15">
      <c r="A56" s="289"/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</row>
    <row r="57" spans="1:24" ht="21.75" customHeight="1" x14ac:dyDescent="0.15">
      <c r="A57" s="289"/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</row>
    <row r="58" spans="1:24" ht="21.75" customHeight="1" x14ac:dyDescent="0.15">
      <c r="A58" s="289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89"/>
    </row>
    <row r="59" spans="1:24" ht="21.75" customHeight="1" x14ac:dyDescent="0.15">
      <c r="A59" s="289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</row>
    <row r="60" spans="1:24" ht="21.75" customHeight="1" x14ac:dyDescent="0.15">
      <c r="A60" s="289"/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</row>
    <row r="61" spans="1:24" ht="21.75" customHeight="1" x14ac:dyDescent="0.15">
      <c r="A61" s="289"/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</row>
    <row r="62" spans="1:24" ht="21.75" customHeight="1" x14ac:dyDescent="0.15">
      <c r="A62" s="289"/>
      <c r="B62" s="289"/>
      <c r="C62" s="289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  <c r="V62" s="289"/>
      <c r="W62" s="289"/>
      <c r="X62" s="289"/>
    </row>
    <row r="63" spans="1:24" ht="21.75" customHeight="1" x14ac:dyDescent="0.15">
      <c r="A63" s="289"/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89"/>
      <c r="X63" s="289"/>
    </row>
    <row r="64" spans="1:24" ht="21.75" customHeight="1" x14ac:dyDescent="0.15">
      <c r="A64" s="289"/>
      <c r="B64" s="289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89"/>
      <c r="S64" s="289"/>
      <c r="T64" s="289"/>
      <c r="U64" s="289"/>
      <c r="V64" s="289"/>
      <c r="W64" s="289"/>
      <c r="X64" s="289"/>
    </row>
    <row r="65" spans="1:24" ht="21.75" customHeight="1" x14ac:dyDescent="0.15">
      <c r="A65" s="289"/>
      <c r="B65" s="289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289"/>
      <c r="R65" s="289"/>
      <c r="S65" s="289"/>
      <c r="T65" s="289"/>
      <c r="U65" s="289"/>
      <c r="V65" s="289"/>
      <c r="W65" s="289"/>
      <c r="X65" s="289"/>
    </row>
    <row r="66" spans="1:24" ht="21.75" customHeight="1" x14ac:dyDescent="0.15">
      <c r="A66" s="289"/>
      <c r="B66" s="289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</row>
    <row r="67" spans="1:24" ht="21.75" customHeight="1" x14ac:dyDescent="0.15">
      <c r="A67" s="289"/>
      <c r="B67" s="289"/>
      <c r="C67" s="289"/>
      <c r="D67" s="289"/>
      <c r="E67" s="289"/>
      <c r="F67" s="289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89"/>
      <c r="V67" s="289"/>
      <c r="W67" s="289"/>
      <c r="X67" s="289"/>
    </row>
    <row r="68" spans="1:24" ht="21.75" customHeight="1" x14ac:dyDescent="0.15">
      <c r="A68" s="289"/>
      <c r="B68" s="289"/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289"/>
      <c r="X68" s="289"/>
    </row>
    <row r="69" spans="1:24" ht="21.75" customHeight="1" x14ac:dyDescent="0.15">
      <c r="A69" s="289"/>
      <c r="B69" s="289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</row>
    <row r="70" spans="1:24" ht="21.75" customHeight="1" x14ac:dyDescent="0.15">
      <c r="A70" s="289"/>
      <c r="B70" s="289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</row>
    <row r="71" spans="1:24" ht="21.75" customHeight="1" x14ac:dyDescent="0.15">
      <c r="A71" s="289"/>
      <c r="B71" s="289"/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289"/>
    </row>
    <row r="72" spans="1:24" ht="21.75" customHeight="1" x14ac:dyDescent="0.15">
      <c r="A72" s="289"/>
      <c r="B72" s="289"/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</row>
    <row r="73" spans="1:24" ht="21.75" customHeight="1" x14ac:dyDescent="0.15">
      <c r="A73" s="289"/>
      <c r="B73" s="289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89"/>
      <c r="P73" s="289"/>
      <c r="Q73" s="289"/>
      <c r="R73" s="289"/>
      <c r="S73" s="289"/>
      <c r="T73" s="289"/>
      <c r="U73" s="289"/>
      <c r="V73" s="289"/>
      <c r="W73" s="289"/>
      <c r="X73" s="289"/>
    </row>
    <row r="74" spans="1:24" ht="21.75" customHeight="1" x14ac:dyDescent="0.15">
      <c r="A74" s="289"/>
      <c r="B74" s="289"/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289"/>
    </row>
    <row r="75" spans="1:24" ht="21.75" customHeight="1" x14ac:dyDescent="0.15">
      <c r="A75" s="289"/>
      <c r="B75" s="289"/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289"/>
      <c r="X75" s="289"/>
    </row>
    <row r="76" spans="1:24" ht="21.75" customHeight="1" x14ac:dyDescent="0.15">
      <c r="A76" s="289"/>
      <c r="B76" s="289"/>
      <c r="C76" s="289"/>
      <c r="D76" s="289"/>
      <c r="E76" s="289"/>
      <c r="F76" s="289"/>
      <c r="G76" s="289"/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</row>
    <row r="77" spans="1:24" ht="21.75" customHeight="1" x14ac:dyDescent="0.15">
      <c r="A77" s="289"/>
      <c r="B77" s="289"/>
      <c r="C77" s="289"/>
      <c r="D77" s="289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  <c r="V77" s="289"/>
      <c r="W77" s="289"/>
      <c r="X77" s="289"/>
    </row>
    <row r="78" spans="1:24" ht="21.75" customHeight="1" x14ac:dyDescent="0.15">
      <c r="A78" s="289"/>
      <c r="B78" s="289"/>
      <c r="C78" s="289"/>
      <c r="D78" s="289"/>
      <c r="E78" s="289"/>
      <c r="F78" s="289"/>
      <c r="G78" s="289"/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289"/>
    </row>
    <row r="79" spans="1:24" ht="21.75" customHeight="1" x14ac:dyDescent="0.15">
      <c r="A79" s="289"/>
      <c r="B79" s="289"/>
      <c r="C79" s="289"/>
      <c r="D79" s="289"/>
      <c r="E79" s="289"/>
      <c r="F79" s="289"/>
      <c r="G79" s="289"/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289"/>
    </row>
    <row r="80" spans="1:24" ht="21.75" customHeight="1" x14ac:dyDescent="0.15">
      <c r="A80" s="289"/>
      <c r="B80" s="289"/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U80" s="289"/>
      <c r="V80" s="289"/>
      <c r="W80" s="289"/>
      <c r="X80" s="289"/>
    </row>
    <row r="81" spans="1:24" ht="21.75" customHeight="1" x14ac:dyDescent="0.15">
      <c r="A81" s="289"/>
      <c r="B81" s="289"/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89"/>
      <c r="X81" s="289"/>
    </row>
    <row r="82" spans="1:24" ht="21.75" customHeight="1" x14ac:dyDescent="0.15">
      <c r="A82" s="289"/>
      <c r="B82" s="289"/>
      <c r="C82" s="289"/>
      <c r="D82" s="289"/>
      <c r="E82" s="289"/>
      <c r="F82" s="289"/>
      <c r="G82" s="289"/>
      <c r="H82" s="289"/>
      <c r="I82" s="289"/>
      <c r="J82" s="289"/>
      <c r="K82" s="289"/>
      <c r="L82" s="289"/>
      <c r="M82" s="289"/>
      <c r="N82" s="289"/>
      <c r="O82" s="289"/>
      <c r="P82" s="289"/>
      <c r="Q82" s="289"/>
      <c r="R82" s="289"/>
      <c r="S82" s="289"/>
      <c r="T82" s="289"/>
      <c r="U82" s="289"/>
      <c r="V82" s="289"/>
      <c r="W82" s="289"/>
      <c r="X82" s="289"/>
    </row>
    <row r="83" spans="1:24" ht="21.75" customHeight="1" x14ac:dyDescent="0.15">
      <c r="A83" s="289"/>
      <c r="B83" s="289"/>
      <c r="C83" s="289"/>
      <c r="D83" s="289"/>
      <c r="E83" s="289"/>
      <c r="F83" s="289"/>
      <c r="G83" s="289"/>
      <c r="H83" s="289"/>
      <c r="I83" s="289"/>
      <c r="J83" s="289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  <c r="V83" s="289"/>
      <c r="W83" s="289"/>
      <c r="X83" s="289"/>
    </row>
    <row r="84" spans="1:24" ht="21.75" customHeight="1" x14ac:dyDescent="0.15">
      <c r="A84" s="289"/>
      <c r="B84" s="289"/>
      <c r="C84" s="289"/>
      <c r="D84" s="289"/>
      <c r="E84" s="289"/>
      <c r="F84" s="289"/>
      <c r="G84" s="289"/>
      <c r="H84" s="289"/>
      <c r="I84" s="289"/>
      <c r="J84" s="289"/>
      <c r="K84" s="289"/>
      <c r="L84" s="289"/>
      <c r="M84" s="289"/>
      <c r="N84" s="289"/>
      <c r="O84" s="289"/>
      <c r="P84" s="289"/>
      <c r="Q84" s="289"/>
      <c r="R84" s="289"/>
      <c r="S84" s="289"/>
      <c r="T84" s="289"/>
      <c r="U84" s="289"/>
      <c r="V84" s="289"/>
      <c r="W84" s="289"/>
      <c r="X84" s="289"/>
    </row>
    <row r="85" spans="1:24" ht="21.75" customHeight="1" x14ac:dyDescent="0.15">
      <c r="A85" s="289"/>
      <c r="B85" s="289"/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89"/>
      <c r="O85" s="289"/>
      <c r="P85" s="289"/>
      <c r="Q85" s="289"/>
      <c r="R85" s="289"/>
      <c r="S85" s="289"/>
      <c r="T85" s="289"/>
      <c r="U85" s="289"/>
      <c r="V85" s="289"/>
      <c r="W85" s="289"/>
      <c r="X85" s="289"/>
    </row>
    <row r="86" spans="1:24" ht="21.75" customHeight="1" x14ac:dyDescent="0.15">
      <c r="A86" s="289"/>
      <c r="B86" s="289"/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89"/>
      <c r="O86" s="289"/>
      <c r="P86" s="289"/>
      <c r="Q86" s="289"/>
      <c r="R86" s="289"/>
      <c r="S86" s="289"/>
      <c r="T86" s="289"/>
      <c r="U86" s="289"/>
      <c r="V86" s="289"/>
      <c r="W86" s="289"/>
      <c r="X86" s="289"/>
    </row>
    <row r="87" spans="1:24" ht="21.75" customHeight="1" x14ac:dyDescent="0.15">
      <c r="A87" s="289"/>
      <c r="B87" s="289"/>
      <c r="C87" s="289"/>
      <c r="D87" s="289"/>
      <c r="E87" s="289"/>
      <c r="F87" s="289"/>
      <c r="G87" s="289"/>
      <c r="H87" s="289"/>
      <c r="I87" s="289"/>
      <c r="J87" s="289"/>
      <c r="K87" s="289"/>
      <c r="L87" s="289"/>
      <c r="M87" s="289"/>
      <c r="N87" s="289"/>
      <c r="O87" s="289"/>
      <c r="P87" s="289"/>
      <c r="Q87" s="289"/>
      <c r="R87" s="289"/>
      <c r="S87" s="289"/>
      <c r="T87" s="289"/>
      <c r="U87" s="289"/>
      <c r="V87" s="289"/>
      <c r="W87" s="289"/>
      <c r="X87" s="289"/>
    </row>
    <row r="88" spans="1:24" ht="21.75" customHeight="1" x14ac:dyDescent="0.15">
      <c r="A88" s="289"/>
      <c r="B88" s="289"/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289"/>
    </row>
    <row r="89" spans="1:24" ht="21.75" customHeight="1" x14ac:dyDescent="0.15">
      <c r="A89" s="289"/>
      <c r="B89" s="289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289"/>
    </row>
    <row r="90" spans="1:24" ht="21.75" customHeight="1" x14ac:dyDescent="0.15">
      <c r="A90" s="289"/>
      <c r="B90" s="289"/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89"/>
      <c r="O90" s="289"/>
      <c r="P90" s="289"/>
      <c r="Q90" s="289"/>
      <c r="R90" s="289"/>
      <c r="S90" s="289"/>
      <c r="T90" s="289"/>
      <c r="U90" s="289"/>
      <c r="V90" s="289"/>
      <c r="W90" s="289"/>
      <c r="X90" s="289"/>
    </row>
    <row r="91" spans="1:24" ht="21.75" customHeight="1" x14ac:dyDescent="0.15">
      <c r="A91" s="289"/>
      <c r="B91" s="289"/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</row>
    <row r="92" spans="1:24" ht="21.75" customHeight="1" x14ac:dyDescent="0.15">
      <c r="A92" s="289"/>
      <c r="B92" s="289"/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</row>
    <row r="93" spans="1:24" ht="21.75" customHeight="1" x14ac:dyDescent="0.15">
      <c r="A93" s="289"/>
      <c r="B93" s="289"/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</row>
    <row r="94" spans="1:24" ht="21.75" customHeight="1" x14ac:dyDescent="0.15">
      <c r="A94" s="289"/>
      <c r="B94" s="289"/>
      <c r="C94" s="289"/>
      <c r="D94" s="289"/>
      <c r="E94" s="289"/>
      <c r="F94" s="289"/>
      <c r="G94" s="289"/>
      <c r="H94" s="289"/>
      <c r="I94" s="289"/>
      <c r="J94" s="289"/>
      <c r="K94" s="289"/>
      <c r="L94" s="289"/>
      <c r="M94" s="289"/>
      <c r="N94" s="289"/>
      <c r="O94" s="289"/>
      <c r="P94" s="289"/>
      <c r="Q94" s="289"/>
      <c r="R94" s="289"/>
      <c r="S94" s="289"/>
      <c r="T94" s="289"/>
      <c r="U94" s="289"/>
      <c r="V94" s="289"/>
      <c r="W94" s="289"/>
      <c r="X94" s="289"/>
    </row>
    <row r="95" spans="1:24" ht="21.75" customHeight="1" x14ac:dyDescent="0.15">
      <c r="A95" s="289"/>
      <c r="B95" s="289"/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89"/>
      <c r="X95" s="289"/>
    </row>
    <row r="96" spans="1:24" ht="21.75" customHeight="1" x14ac:dyDescent="0.15">
      <c r="A96" s="289"/>
      <c r="B96" s="289"/>
      <c r="C96" s="289"/>
      <c r="D96" s="289"/>
      <c r="E96" s="289"/>
      <c r="F96" s="289"/>
      <c r="G96" s="289"/>
      <c r="H96" s="289"/>
      <c r="I96" s="289"/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89"/>
    </row>
    <row r="97" spans="1:24" ht="21.75" customHeight="1" x14ac:dyDescent="0.15">
      <c r="A97" s="289"/>
      <c r="B97" s="289"/>
      <c r="C97" s="289"/>
      <c r="D97" s="289"/>
      <c r="E97" s="289"/>
      <c r="F97" s="289"/>
      <c r="G97" s="289"/>
      <c r="H97" s="289"/>
      <c r="I97" s="289"/>
      <c r="J97" s="289"/>
      <c r="K97" s="289"/>
      <c r="L97" s="289"/>
      <c r="M97" s="289"/>
      <c r="N97" s="289"/>
      <c r="O97" s="289"/>
      <c r="P97" s="289"/>
      <c r="Q97" s="289"/>
      <c r="R97" s="289"/>
      <c r="S97" s="289"/>
      <c r="T97" s="289"/>
      <c r="U97" s="289"/>
      <c r="V97" s="289"/>
      <c r="W97" s="289"/>
      <c r="X97" s="289"/>
    </row>
    <row r="98" spans="1:24" ht="21.75" customHeight="1" x14ac:dyDescent="0.15">
      <c r="A98" s="289"/>
      <c r="B98" s="289"/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89"/>
      <c r="X98" s="289"/>
    </row>
    <row r="99" spans="1:24" ht="21.75" customHeight="1" x14ac:dyDescent="0.15">
      <c r="A99" s="289"/>
      <c r="B99" s="289"/>
      <c r="C99" s="289"/>
      <c r="D99" s="289"/>
      <c r="E99" s="289"/>
      <c r="F99" s="289"/>
      <c r="G99" s="289"/>
      <c r="H99" s="289"/>
      <c r="I99" s="289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89"/>
      <c r="V99" s="289"/>
      <c r="W99" s="289"/>
      <c r="X99" s="289"/>
    </row>
    <row r="100" spans="1:24" ht="21.75" customHeight="1" x14ac:dyDescent="0.15">
      <c r="A100" s="289"/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89"/>
      <c r="T100" s="289"/>
      <c r="U100" s="289"/>
      <c r="V100" s="289"/>
      <c r="W100" s="289"/>
      <c r="X100" s="289"/>
    </row>
    <row r="101" spans="1:24" ht="21.75" customHeight="1" x14ac:dyDescent="0.15">
      <c r="A101" s="289"/>
      <c r="B101" s="289"/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289"/>
      <c r="S101" s="289"/>
      <c r="T101" s="289"/>
      <c r="U101" s="289"/>
      <c r="V101" s="289"/>
      <c r="W101" s="289"/>
      <c r="X101" s="289"/>
    </row>
    <row r="102" spans="1:24" ht="21.75" customHeight="1" x14ac:dyDescent="0.15">
      <c r="A102" s="289"/>
      <c r="B102" s="289"/>
      <c r="C102" s="289"/>
      <c r="D102" s="289"/>
      <c r="E102" s="289"/>
      <c r="F102" s="289"/>
      <c r="G102" s="289"/>
      <c r="H102" s="289"/>
      <c r="I102" s="289"/>
      <c r="J102" s="289"/>
      <c r="K102" s="289"/>
      <c r="L102" s="289"/>
      <c r="M102" s="289"/>
      <c r="N102" s="289"/>
      <c r="O102" s="289"/>
      <c r="P102" s="289"/>
      <c r="Q102" s="289"/>
      <c r="R102" s="289"/>
      <c r="S102" s="289"/>
      <c r="T102" s="289"/>
      <c r="U102" s="289"/>
      <c r="V102" s="289"/>
      <c r="W102" s="289"/>
      <c r="X102" s="289"/>
    </row>
    <row r="103" spans="1:24" ht="21.75" customHeight="1" x14ac:dyDescent="0.15">
      <c r="A103" s="289"/>
      <c r="B103" s="289"/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289"/>
      <c r="S103" s="289"/>
      <c r="T103" s="289"/>
      <c r="U103" s="289"/>
      <c r="V103" s="289"/>
      <c r="W103" s="289"/>
      <c r="X103" s="289"/>
    </row>
    <row r="104" spans="1:24" ht="21.75" customHeight="1" x14ac:dyDescent="0.15">
      <c r="A104" s="289"/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89"/>
      <c r="P104" s="289"/>
      <c r="Q104" s="289"/>
      <c r="R104" s="289"/>
      <c r="S104" s="289"/>
      <c r="T104" s="289"/>
      <c r="U104" s="289"/>
      <c r="V104" s="289"/>
      <c r="W104" s="289"/>
      <c r="X104" s="289"/>
    </row>
    <row r="105" spans="1:24" ht="21.75" customHeight="1" x14ac:dyDescent="0.15">
      <c r="A105" s="289"/>
      <c r="B105" s="289"/>
      <c r="C105" s="289"/>
      <c r="D105" s="289"/>
      <c r="E105" s="289"/>
      <c r="F105" s="289"/>
      <c r="G105" s="289"/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289"/>
      <c r="W105" s="289"/>
      <c r="X105" s="289"/>
    </row>
    <row r="106" spans="1:24" ht="21.75" customHeight="1" x14ac:dyDescent="0.15">
      <c r="A106" s="289"/>
      <c r="B106" s="289"/>
      <c r="C106" s="289"/>
      <c r="D106" s="289"/>
      <c r="E106" s="289"/>
      <c r="F106" s="289"/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289"/>
      <c r="U106" s="289"/>
      <c r="V106" s="289"/>
      <c r="W106" s="289"/>
      <c r="X106" s="289"/>
    </row>
    <row r="107" spans="1:24" ht="21.75" customHeight="1" x14ac:dyDescent="0.15">
      <c r="A107" s="289"/>
      <c r="B107" s="289"/>
      <c r="C107" s="289"/>
      <c r="D107" s="289"/>
      <c r="E107" s="289"/>
      <c r="F107" s="289"/>
      <c r="G107" s="289"/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89"/>
      <c r="X107" s="289"/>
    </row>
    <row r="108" spans="1:24" ht="21.75" customHeight="1" x14ac:dyDescent="0.15">
      <c r="A108" s="289"/>
      <c r="B108" s="289"/>
      <c r="C108" s="289"/>
      <c r="D108" s="289"/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</row>
    <row r="109" spans="1:24" ht="21.75" customHeight="1" x14ac:dyDescent="0.15">
      <c r="A109" s="289"/>
      <c r="B109" s="289"/>
      <c r="C109" s="289"/>
      <c r="D109" s="289"/>
      <c r="E109" s="289"/>
      <c r="F109" s="289"/>
      <c r="G109" s="289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89"/>
    </row>
    <row r="110" spans="1:24" ht="21.75" customHeight="1" x14ac:dyDescent="0.15">
      <c r="A110" s="289"/>
      <c r="B110" s="289"/>
      <c r="C110" s="289"/>
      <c r="D110" s="289"/>
      <c r="E110" s="289"/>
      <c r="F110" s="289"/>
      <c r="G110" s="289"/>
      <c r="H110" s="289"/>
      <c r="I110" s="289"/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89"/>
      <c r="X110" s="289"/>
    </row>
    <row r="111" spans="1:24" ht="21.75" customHeight="1" x14ac:dyDescent="0.15">
      <c r="A111" s="289"/>
      <c r="B111" s="289"/>
      <c r="C111" s="289"/>
      <c r="D111" s="289"/>
      <c r="E111" s="289"/>
      <c r="F111" s="289"/>
      <c r="G111" s="289"/>
      <c r="H111" s="289"/>
      <c r="I111" s="289"/>
      <c r="J111" s="289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89"/>
      <c r="X111" s="289"/>
    </row>
    <row r="112" spans="1:24" ht="21.75" customHeight="1" x14ac:dyDescent="0.15">
      <c r="A112" s="289"/>
      <c r="B112" s="289"/>
      <c r="C112" s="289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289"/>
      <c r="S112" s="289"/>
      <c r="T112" s="289"/>
      <c r="U112" s="289"/>
      <c r="V112" s="289"/>
      <c r="W112" s="289"/>
      <c r="X112" s="289"/>
    </row>
    <row r="113" spans="1:24" ht="21.75" customHeight="1" x14ac:dyDescent="0.15">
      <c r="A113" s="289"/>
      <c r="B113" s="289"/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89"/>
      <c r="X113" s="289"/>
    </row>
    <row r="114" spans="1:24" ht="21.75" customHeight="1" x14ac:dyDescent="0.15">
      <c r="A114" s="289"/>
      <c r="B114" s="289"/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</row>
    <row r="115" spans="1:24" ht="21.75" customHeight="1" x14ac:dyDescent="0.15">
      <c r="A115" s="289"/>
      <c r="B115" s="289"/>
      <c r="C115" s="289"/>
      <c r="D115" s="289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89"/>
      <c r="X115" s="289"/>
    </row>
    <row r="116" spans="1:24" ht="21.75" customHeight="1" x14ac:dyDescent="0.15">
      <c r="A116" s="289"/>
      <c r="B116" s="289"/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</row>
    <row r="117" spans="1:24" ht="21.75" customHeight="1" x14ac:dyDescent="0.15">
      <c r="A117" s="289"/>
      <c r="B117" s="289"/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</row>
    <row r="118" spans="1:24" ht="21.75" customHeight="1" x14ac:dyDescent="0.15">
      <c r="A118" s="289"/>
      <c r="B118" s="289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  <c r="W118" s="289"/>
      <c r="X118" s="289"/>
    </row>
    <row r="119" spans="1:24" ht="21.75" customHeight="1" x14ac:dyDescent="0.15">
      <c r="A119" s="289"/>
      <c r="B119" s="289"/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289"/>
      <c r="S119" s="289"/>
      <c r="T119" s="289"/>
      <c r="U119" s="289"/>
      <c r="V119" s="289"/>
      <c r="W119" s="289"/>
      <c r="X119" s="289"/>
    </row>
    <row r="120" spans="1:24" ht="21.75" customHeight="1" x14ac:dyDescent="0.15">
      <c r="A120" s="289"/>
      <c r="B120" s="289"/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289"/>
      <c r="S120" s="289"/>
      <c r="T120" s="289"/>
      <c r="U120" s="289"/>
      <c r="V120" s="289"/>
      <c r="W120" s="289"/>
      <c r="X120" s="289"/>
    </row>
    <row r="121" spans="1:24" ht="21.75" customHeight="1" x14ac:dyDescent="0.15">
      <c r="A121" s="289"/>
      <c r="B121" s="289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289"/>
      <c r="X121" s="289"/>
    </row>
    <row r="122" spans="1:24" ht="21.75" customHeight="1" x14ac:dyDescent="0.15">
      <c r="A122" s="289"/>
      <c r="B122" s="289"/>
      <c r="C122" s="289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89"/>
      <c r="X122" s="289"/>
    </row>
    <row r="123" spans="1:24" ht="21.75" customHeight="1" x14ac:dyDescent="0.15">
      <c r="A123" s="289"/>
      <c r="B123" s="289"/>
      <c r="C123" s="289"/>
      <c r="D123" s="289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289"/>
      <c r="X123" s="289"/>
    </row>
    <row r="124" spans="1:24" ht="21.75" customHeight="1" x14ac:dyDescent="0.15">
      <c r="A124" s="289"/>
      <c r="B124" s="289"/>
      <c r="C124" s="289"/>
      <c r="D124" s="289"/>
      <c r="E124" s="289"/>
      <c r="F124" s="289"/>
      <c r="G124" s="289"/>
      <c r="H124" s="289"/>
      <c r="I124" s="289"/>
      <c r="J124" s="289"/>
      <c r="K124" s="289"/>
      <c r="L124" s="289"/>
      <c r="M124" s="289"/>
      <c r="N124" s="289"/>
      <c r="O124" s="289"/>
      <c r="P124" s="289"/>
      <c r="Q124" s="289"/>
      <c r="R124" s="289"/>
      <c r="S124" s="289"/>
      <c r="T124" s="289"/>
      <c r="U124" s="289"/>
      <c r="V124" s="289"/>
      <c r="W124" s="289"/>
      <c r="X124" s="289"/>
    </row>
    <row r="125" spans="1:24" ht="21.75" customHeight="1" x14ac:dyDescent="0.15">
      <c r="A125" s="289"/>
      <c r="B125" s="289"/>
      <c r="C125" s="289"/>
      <c r="D125" s="289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  <c r="O125" s="289"/>
      <c r="P125" s="289"/>
      <c r="Q125" s="289"/>
      <c r="R125" s="289"/>
      <c r="S125" s="289"/>
      <c r="T125" s="289"/>
      <c r="U125" s="289"/>
      <c r="V125" s="289"/>
      <c r="W125" s="289"/>
      <c r="X125" s="289"/>
    </row>
    <row r="126" spans="1:24" ht="21.75" customHeight="1" x14ac:dyDescent="0.15">
      <c r="A126" s="289"/>
      <c r="B126" s="289"/>
      <c r="C126" s="289"/>
      <c r="D126" s="289"/>
      <c r="E126" s="289"/>
      <c r="F126" s="289"/>
      <c r="G126" s="289"/>
      <c r="H126" s="289"/>
      <c r="I126" s="289"/>
      <c r="J126" s="289"/>
      <c r="K126" s="289"/>
      <c r="L126" s="289"/>
      <c r="M126" s="289"/>
      <c r="N126" s="289"/>
      <c r="O126" s="289"/>
      <c r="P126" s="289"/>
      <c r="Q126" s="289"/>
      <c r="R126" s="289"/>
      <c r="S126" s="289"/>
      <c r="T126" s="289"/>
      <c r="U126" s="289"/>
      <c r="V126" s="289"/>
      <c r="W126" s="289"/>
      <c r="X126" s="289"/>
    </row>
    <row r="127" spans="1:24" ht="21.75" customHeight="1" x14ac:dyDescent="0.15">
      <c r="A127" s="289"/>
      <c r="B127" s="289"/>
      <c r="C127" s="289"/>
      <c r="D127" s="289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  <c r="O127" s="289"/>
      <c r="P127" s="289"/>
      <c r="Q127" s="289"/>
      <c r="R127" s="289"/>
      <c r="S127" s="289"/>
      <c r="T127" s="289"/>
      <c r="U127" s="289"/>
      <c r="V127" s="289"/>
      <c r="W127" s="289"/>
      <c r="X127" s="289"/>
    </row>
    <row r="128" spans="1:24" ht="21.75" customHeight="1" x14ac:dyDescent="0.15">
      <c r="A128" s="289"/>
      <c r="B128" s="289"/>
      <c r="C128" s="289"/>
      <c r="D128" s="289"/>
      <c r="E128" s="289"/>
      <c r="F128" s="289"/>
      <c r="G128" s="289"/>
      <c r="H128" s="289"/>
      <c r="I128" s="289"/>
      <c r="J128" s="289"/>
      <c r="K128" s="289"/>
      <c r="L128" s="289"/>
      <c r="M128" s="289"/>
      <c r="N128" s="289"/>
      <c r="O128" s="289"/>
      <c r="P128" s="289"/>
      <c r="Q128" s="289"/>
      <c r="R128" s="289"/>
      <c r="S128" s="289"/>
      <c r="T128" s="289"/>
      <c r="U128" s="289"/>
      <c r="V128" s="289"/>
      <c r="W128" s="289"/>
      <c r="X128" s="289"/>
    </row>
    <row r="129" spans="1:24" ht="21.75" customHeight="1" x14ac:dyDescent="0.15">
      <c r="A129" s="289"/>
      <c r="B129" s="289"/>
      <c r="C129" s="289"/>
      <c r="D129" s="289"/>
      <c r="E129" s="289"/>
      <c r="F129" s="289"/>
      <c r="G129" s="289"/>
      <c r="H129" s="289"/>
      <c r="I129" s="289"/>
      <c r="J129" s="289"/>
      <c r="K129" s="289"/>
      <c r="L129" s="289"/>
      <c r="M129" s="289"/>
      <c r="N129" s="289"/>
      <c r="O129" s="289"/>
      <c r="P129" s="289"/>
      <c r="Q129" s="289"/>
      <c r="R129" s="289"/>
      <c r="S129" s="289"/>
      <c r="T129" s="289"/>
      <c r="U129" s="289"/>
      <c r="V129" s="289"/>
      <c r="W129" s="289"/>
      <c r="X129" s="289"/>
    </row>
    <row r="130" spans="1:24" ht="21.75" customHeight="1" x14ac:dyDescent="0.15">
      <c r="A130" s="289"/>
      <c r="B130" s="289"/>
      <c r="C130" s="28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89"/>
      <c r="X130" s="289"/>
    </row>
    <row r="131" spans="1:24" ht="21.75" customHeight="1" x14ac:dyDescent="0.15">
      <c r="A131" s="289"/>
      <c r="B131" s="289"/>
      <c r="C131" s="28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289"/>
      <c r="X131" s="289"/>
    </row>
    <row r="132" spans="1:24" ht="21.75" customHeight="1" x14ac:dyDescent="0.15">
      <c r="A132" s="289"/>
      <c r="B132" s="289"/>
      <c r="C132" s="289"/>
      <c r="D132" s="289"/>
      <c r="E132" s="289"/>
      <c r="F132" s="289"/>
      <c r="G132" s="289"/>
      <c r="H132" s="289"/>
      <c r="I132" s="289"/>
      <c r="J132" s="289"/>
      <c r="K132" s="289"/>
      <c r="L132" s="289"/>
      <c r="M132" s="289"/>
      <c r="N132" s="289"/>
      <c r="O132" s="289"/>
      <c r="P132" s="289"/>
      <c r="Q132" s="289"/>
      <c r="R132" s="289"/>
      <c r="S132" s="289"/>
      <c r="T132" s="289"/>
      <c r="U132" s="289"/>
      <c r="V132" s="289"/>
      <c r="W132" s="289"/>
      <c r="X132" s="289"/>
    </row>
    <row r="133" spans="1:24" ht="21.75" customHeight="1" x14ac:dyDescent="0.15">
      <c r="A133" s="289"/>
      <c r="B133" s="289"/>
      <c r="C133" s="289"/>
      <c r="D133" s="289"/>
      <c r="E133" s="289"/>
      <c r="F133" s="289"/>
      <c r="G133" s="289"/>
      <c r="H133" s="289"/>
      <c r="I133" s="289"/>
      <c r="J133" s="289"/>
      <c r="K133" s="289"/>
      <c r="L133" s="289"/>
      <c r="M133" s="289"/>
      <c r="N133" s="289"/>
      <c r="O133" s="289"/>
      <c r="P133" s="289"/>
      <c r="Q133" s="289"/>
      <c r="R133" s="289"/>
      <c r="S133" s="289"/>
      <c r="T133" s="289"/>
      <c r="U133" s="289"/>
      <c r="V133" s="289"/>
      <c r="W133" s="289"/>
      <c r="X133" s="289"/>
    </row>
    <row r="134" spans="1:24" ht="21.75" customHeight="1" x14ac:dyDescent="0.15">
      <c r="A134" s="289"/>
      <c r="B134" s="289"/>
      <c r="C134" s="289"/>
      <c r="D134" s="289"/>
      <c r="E134" s="289"/>
      <c r="F134" s="289"/>
      <c r="G134" s="289"/>
      <c r="H134" s="289"/>
      <c r="I134" s="289"/>
      <c r="J134" s="289"/>
      <c r="K134" s="289"/>
      <c r="L134" s="289"/>
      <c r="M134" s="289"/>
      <c r="N134" s="289"/>
      <c r="O134" s="289"/>
      <c r="P134" s="289"/>
      <c r="Q134" s="289"/>
      <c r="R134" s="289"/>
      <c r="S134" s="289"/>
      <c r="T134" s="289"/>
      <c r="U134" s="289"/>
      <c r="V134" s="289"/>
      <c r="W134" s="289"/>
      <c r="X134" s="289"/>
    </row>
    <row r="135" spans="1:24" ht="21.75" customHeight="1" x14ac:dyDescent="0.15">
      <c r="A135" s="289"/>
      <c r="B135" s="289"/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289"/>
      <c r="X135" s="289"/>
    </row>
    <row r="136" spans="1:24" ht="21.75" customHeight="1" x14ac:dyDescent="0.15">
      <c r="A136" s="289"/>
      <c r="B136" s="289"/>
      <c r="C136" s="289"/>
      <c r="D136" s="289"/>
      <c r="E136" s="289"/>
      <c r="F136" s="289"/>
      <c r="G136" s="289"/>
      <c r="H136" s="289"/>
      <c r="I136" s="289"/>
      <c r="J136" s="289"/>
      <c r="K136" s="289"/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289"/>
    </row>
    <row r="137" spans="1:24" ht="21.75" customHeight="1" x14ac:dyDescent="0.15">
      <c r="A137" s="289"/>
      <c r="B137" s="289"/>
      <c r="C137" s="289"/>
      <c r="D137" s="289"/>
      <c r="E137" s="289"/>
      <c r="F137" s="289"/>
      <c r="G137" s="289"/>
      <c r="H137" s="289"/>
      <c r="I137" s="289"/>
      <c r="J137" s="289"/>
      <c r="K137" s="289"/>
      <c r="L137" s="289"/>
      <c r="M137" s="289"/>
      <c r="N137" s="289"/>
      <c r="O137" s="289"/>
      <c r="P137" s="289"/>
      <c r="Q137" s="289"/>
      <c r="R137" s="289"/>
      <c r="S137" s="289"/>
      <c r="T137" s="289"/>
      <c r="U137" s="289"/>
      <c r="V137" s="289"/>
      <c r="W137" s="289"/>
      <c r="X137" s="289"/>
    </row>
    <row r="138" spans="1:24" ht="21.75" customHeight="1" x14ac:dyDescent="0.15">
      <c r="A138" s="289"/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289"/>
    </row>
    <row r="139" spans="1:24" ht="21.75" customHeight="1" x14ac:dyDescent="0.15">
      <c r="A139" s="289"/>
      <c r="B139" s="289"/>
      <c r="C139" s="289"/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289"/>
      <c r="P139" s="289"/>
      <c r="Q139" s="289"/>
      <c r="R139" s="289"/>
      <c r="S139" s="289"/>
      <c r="T139" s="289"/>
      <c r="U139" s="289"/>
      <c r="V139" s="289"/>
      <c r="W139" s="289"/>
      <c r="X139" s="289"/>
    </row>
    <row r="140" spans="1:24" ht="21.75" customHeight="1" x14ac:dyDescent="0.15">
      <c r="A140" s="289"/>
      <c r="B140" s="289"/>
      <c r="C140" s="289"/>
      <c r="D140" s="289"/>
      <c r="E140" s="289"/>
      <c r="F140" s="289"/>
      <c r="G140" s="289"/>
      <c r="H140" s="289"/>
      <c r="I140" s="289"/>
      <c r="J140" s="289"/>
      <c r="K140" s="289"/>
      <c r="L140" s="289"/>
      <c r="M140" s="289"/>
      <c r="N140" s="289"/>
      <c r="O140" s="289"/>
      <c r="P140" s="289"/>
      <c r="Q140" s="289"/>
      <c r="R140" s="289"/>
      <c r="S140" s="289"/>
      <c r="T140" s="289"/>
      <c r="U140" s="289"/>
      <c r="V140" s="289"/>
      <c r="W140" s="289"/>
      <c r="X140" s="289"/>
    </row>
    <row r="141" spans="1:24" ht="21.75" customHeight="1" x14ac:dyDescent="0.15">
      <c r="A141" s="289"/>
      <c r="B141" s="289"/>
      <c r="C141" s="289"/>
      <c r="D141" s="289"/>
      <c r="E141" s="289"/>
      <c r="F141" s="289"/>
      <c r="G141" s="289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89"/>
      <c r="V141" s="289"/>
      <c r="W141" s="289"/>
      <c r="X141" s="289"/>
    </row>
    <row r="142" spans="1:24" ht="21.75" customHeight="1" x14ac:dyDescent="0.15">
      <c r="A142" s="289"/>
      <c r="B142" s="289"/>
      <c r="C142" s="289"/>
      <c r="D142" s="289"/>
      <c r="E142" s="289"/>
      <c r="F142" s="289"/>
      <c r="G142" s="289"/>
      <c r="H142" s="289"/>
      <c r="I142" s="289"/>
      <c r="J142" s="289"/>
      <c r="K142" s="289"/>
      <c r="L142" s="289"/>
      <c r="M142" s="289"/>
      <c r="N142" s="289"/>
      <c r="O142" s="289"/>
      <c r="P142" s="289"/>
      <c r="Q142" s="289"/>
      <c r="R142" s="289"/>
      <c r="S142" s="289"/>
      <c r="T142" s="289"/>
      <c r="U142" s="289"/>
      <c r="V142" s="289"/>
      <c r="W142" s="289"/>
      <c r="X142" s="289"/>
    </row>
    <row r="143" spans="1:24" ht="21.75" customHeight="1" x14ac:dyDescent="0.15"/>
    <row r="144" spans="1:24" ht="21.75" customHeight="1" x14ac:dyDescent="0.15"/>
    <row r="145" s="291" customFormat="1" ht="21.75" customHeight="1" x14ac:dyDescent="0.15"/>
    <row r="146" s="291" customFormat="1" ht="21.75" customHeight="1" x14ac:dyDescent="0.15"/>
    <row r="147" s="291" customFormat="1" ht="21.75" customHeight="1" x14ac:dyDescent="0.15"/>
    <row r="148" s="291" customFormat="1" ht="21.75" customHeight="1" x14ac:dyDescent="0.15"/>
    <row r="149" s="291" customFormat="1" ht="21.75" customHeight="1" x14ac:dyDescent="0.15"/>
    <row r="150" s="291" customFormat="1" ht="21.75" customHeight="1" x14ac:dyDescent="0.15"/>
    <row r="151" s="291" customFormat="1" ht="21.75" customHeight="1" x14ac:dyDescent="0.15"/>
    <row r="152" s="291" customFormat="1" ht="21.75" customHeight="1" x14ac:dyDescent="0.15"/>
    <row r="153" s="291" customFormat="1" ht="21.75" customHeight="1" x14ac:dyDescent="0.15"/>
    <row r="154" s="291" customFormat="1" ht="21.75" customHeight="1" x14ac:dyDescent="0.15"/>
    <row r="155" s="291" customFormat="1" ht="21.75" customHeight="1" x14ac:dyDescent="0.15"/>
    <row r="156" s="291" customFormat="1" ht="21.75" customHeight="1" x14ac:dyDescent="0.15"/>
    <row r="157" s="291" customFormat="1" ht="21.75" customHeight="1" x14ac:dyDescent="0.15"/>
    <row r="158" s="291" customFormat="1" ht="21.75" customHeight="1" x14ac:dyDescent="0.15"/>
    <row r="159" s="291" customFormat="1" ht="21.75" customHeight="1" x14ac:dyDescent="0.15"/>
    <row r="160" s="291" customFormat="1" ht="21.75" customHeight="1" x14ac:dyDescent="0.15"/>
    <row r="161" s="291" customFormat="1" ht="21.75" customHeight="1" x14ac:dyDescent="0.15"/>
    <row r="162" s="291" customFormat="1" ht="21.75" customHeight="1" x14ac:dyDescent="0.15"/>
    <row r="163" s="291" customFormat="1" ht="21.75" customHeight="1" x14ac:dyDescent="0.15"/>
    <row r="164" s="291" customFormat="1" ht="21.75" customHeight="1" x14ac:dyDescent="0.15"/>
    <row r="165" s="291" customFormat="1" ht="21.75" customHeight="1" x14ac:dyDescent="0.15"/>
    <row r="166" s="291" customFormat="1" ht="21.75" customHeight="1" x14ac:dyDescent="0.15"/>
    <row r="167" s="291" customFormat="1" ht="21.75" customHeight="1" x14ac:dyDescent="0.15"/>
    <row r="168" s="291" customFormat="1" ht="21.75" customHeight="1" x14ac:dyDescent="0.15"/>
    <row r="169" s="291" customFormat="1" ht="21.75" customHeight="1" x14ac:dyDescent="0.15"/>
    <row r="170" s="291" customFormat="1" ht="21.75" customHeight="1" x14ac:dyDescent="0.15"/>
    <row r="171" s="291" customFormat="1" ht="21.75" customHeight="1" x14ac:dyDescent="0.15"/>
    <row r="172" s="291" customFormat="1" ht="21.75" customHeight="1" x14ac:dyDescent="0.15"/>
    <row r="173" s="291" customFormat="1" ht="21.75" customHeight="1" x14ac:dyDescent="0.15"/>
    <row r="174" s="291" customFormat="1" ht="21.75" customHeight="1" x14ac:dyDescent="0.15"/>
    <row r="175" s="291" customFormat="1" ht="21.75" customHeight="1" x14ac:dyDescent="0.15"/>
    <row r="176" s="291" customFormat="1" ht="21.75" customHeight="1" x14ac:dyDescent="0.15"/>
    <row r="177" s="291" customFormat="1" ht="21.75" customHeight="1" x14ac:dyDescent="0.15"/>
    <row r="178" s="291" customFormat="1" ht="21.75" customHeight="1" x14ac:dyDescent="0.15"/>
    <row r="179" s="291" customFormat="1" ht="21.75" customHeight="1" x14ac:dyDescent="0.15"/>
    <row r="180" s="291" customFormat="1" ht="21.75" customHeight="1" x14ac:dyDescent="0.15"/>
    <row r="181" s="291" customFormat="1" ht="21.75" customHeight="1" x14ac:dyDescent="0.15"/>
    <row r="182" s="291" customFormat="1" ht="21.75" customHeight="1" x14ac:dyDescent="0.15"/>
    <row r="183" s="291" customFormat="1" ht="21.75" customHeight="1" x14ac:dyDescent="0.15"/>
    <row r="184" s="291" customFormat="1" ht="21.75" customHeight="1" x14ac:dyDescent="0.15"/>
    <row r="185" s="291" customFormat="1" ht="21.75" customHeight="1" x14ac:dyDescent="0.15"/>
    <row r="186" s="291" customFormat="1" ht="21.75" customHeight="1" x14ac:dyDescent="0.15"/>
    <row r="187" s="291" customFormat="1" ht="21.75" customHeight="1" x14ac:dyDescent="0.15"/>
    <row r="188" s="291" customFormat="1" ht="21.75" customHeight="1" x14ac:dyDescent="0.15"/>
    <row r="189" s="291" customFormat="1" ht="21.75" customHeight="1" x14ac:dyDescent="0.15"/>
    <row r="190" s="291" customFormat="1" ht="21.75" customHeight="1" x14ac:dyDescent="0.15"/>
    <row r="191" s="291" customFormat="1" ht="21.75" customHeight="1" x14ac:dyDescent="0.15"/>
    <row r="192" s="291" customFormat="1" ht="21.75" customHeight="1" x14ac:dyDescent="0.15"/>
    <row r="193" s="291" customFormat="1" ht="21.75" customHeight="1" x14ac:dyDescent="0.15"/>
    <row r="194" s="291" customFormat="1" ht="21.75" customHeight="1" x14ac:dyDescent="0.15"/>
    <row r="195" s="291" customFormat="1" ht="21.75" customHeight="1" x14ac:dyDescent="0.15"/>
    <row r="196" s="291" customFormat="1" ht="21.75" customHeight="1" x14ac:dyDescent="0.15"/>
    <row r="197" s="291" customFormat="1" ht="21.75" customHeight="1" x14ac:dyDescent="0.15"/>
    <row r="198" s="291" customFormat="1" ht="21.75" customHeight="1" x14ac:dyDescent="0.15"/>
    <row r="199" s="291" customFormat="1" ht="21.75" customHeight="1" x14ac:dyDescent="0.15"/>
    <row r="200" s="291" customFormat="1" ht="21.75" customHeight="1" x14ac:dyDescent="0.15"/>
    <row r="201" s="291" customFormat="1" ht="21.75" customHeight="1" x14ac:dyDescent="0.15"/>
    <row r="202" s="291" customFormat="1" ht="21.75" customHeight="1" x14ac:dyDescent="0.15"/>
    <row r="203" s="291" customFormat="1" ht="21.75" customHeight="1" x14ac:dyDescent="0.15"/>
    <row r="204" s="291" customFormat="1" ht="21.75" customHeight="1" x14ac:dyDescent="0.15"/>
    <row r="205" s="291" customFormat="1" ht="21.75" customHeight="1" x14ac:dyDescent="0.15"/>
    <row r="206" s="291" customFormat="1" ht="21.75" customHeight="1" x14ac:dyDescent="0.15"/>
    <row r="207" s="291" customFormat="1" ht="21.75" customHeight="1" x14ac:dyDescent="0.15"/>
    <row r="208" s="291" customFormat="1" ht="21.75" customHeight="1" x14ac:dyDescent="0.15"/>
    <row r="209" s="291" customFormat="1" ht="21.75" customHeight="1" x14ac:dyDescent="0.15"/>
    <row r="210" s="291" customFormat="1" ht="21.75" customHeight="1" x14ac:dyDescent="0.15"/>
    <row r="211" s="291" customFormat="1" ht="21.75" customHeight="1" x14ac:dyDescent="0.15"/>
    <row r="212" s="291" customFormat="1" ht="21.75" customHeight="1" x14ac:dyDescent="0.15"/>
    <row r="213" s="291" customFormat="1" ht="21.75" customHeight="1" x14ac:dyDescent="0.15"/>
    <row r="214" s="291" customFormat="1" ht="21.75" customHeight="1" x14ac:dyDescent="0.15"/>
    <row r="215" s="291" customFormat="1" ht="21.75" customHeight="1" x14ac:dyDescent="0.15"/>
    <row r="216" s="291" customFormat="1" ht="21.75" customHeight="1" x14ac:dyDescent="0.15"/>
    <row r="217" s="291" customFormat="1" ht="21.75" customHeight="1" x14ac:dyDescent="0.15"/>
    <row r="218" s="291" customFormat="1" ht="21.75" customHeight="1" x14ac:dyDescent="0.15"/>
    <row r="219" s="291" customFormat="1" ht="21.75" customHeight="1" x14ac:dyDescent="0.15"/>
    <row r="220" s="291" customFormat="1" ht="21.75" customHeight="1" x14ac:dyDescent="0.15"/>
    <row r="221" s="291" customFormat="1" ht="21.75" customHeight="1" x14ac:dyDescent="0.15"/>
    <row r="222" s="291" customFormat="1" ht="21.75" customHeight="1" x14ac:dyDescent="0.15"/>
    <row r="223" s="291" customFormat="1" ht="21.75" customHeight="1" x14ac:dyDescent="0.15"/>
    <row r="224" s="291" customFormat="1" ht="21.75" customHeight="1" x14ac:dyDescent="0.15"/>
    <row r="225" s="291" customFormat="1" ht="21.75" customHeight="1" x14ac:dyDescent="0.15"/>
    <row r="226" s="291" customFormat="1" ht="21.75" customHeight="1" x14ac:dyDescent="0.15"/>
    <row r="227" s="291" customFormat="1" ht="21.75" customHeight="1" x14ac:dyDescent="0.15"/>
    <row r="228" s="291" customFormat="1" ht="21.75" customHeight="1" x14ac:dyDescent="0.15"/>
    <row r="229" s="291" customFormat="1" ht="21.75" customHeight="1" x14ac:dyDescent="0.15"/>
    <row r="230" s="291" customFormat="1" ht="21.75" customHeight="1" x14ac:dyDescent="0.15"/>
    <row r="231" s="291" customFormat="1" ht="21.75" customHeight="1" x14ac:dyDescent="0.15"/>
    <row r="232" s="291" customFormat="1" ht="21.75" customHeight="1" x14ac:dyDescent="0.15"/>
    <row r="233" s="291" customFormat="1" ht="21.75" customHeight="1" x14ac:dyDescent="0.15"/>
    <row r="234" s="291" customFormat="1" ht="21.75" customHeight="1" x14ac:dyDescent="0.15"/>
    <row r="235" s="291" customFormat="1" ht="21.75" customHeight="1" x14ac:dyDescent="0.15"/>
    <row r="236" s="291" customFormat="1" ht="21.75" customHeight="1" x14ac:dyDescent="0.15"/>
    <row r="237" s="291" customFormat="1" ht="21.75" customHeight="1" x14ac:dyDescent="0.15"/>
    <row r="238" s="291" customFormat="1" ht="21.75" customHeight="1" x14ac:dyDescent="0.15"/>
    <row r="239" s="291" customFormat="1" ht="21.75" customHeight="1" x14ac:dyDescent="0.15"/>
    <row r="240" s="291" customFormat="1" ht="21.75" customHeight="1" x14ac:dyDescent="0.15"/>
    <row r="241" s="291" customFormat="1" ht="21.75" customHeight="1" x14ac:dyDescent="0.15"/>
    <row r="242" s="291" customFormat="1" ht="21.75" customHeight="1" x14ac:dyDescent="0.15"/>
    <row r="243" s="291" customFormat="1" ht="21.75" customHeight="1" x14ac:dyDescent="0.15"/>
    <row r="244" s="291" customFormat="1" ht="21.75" customHeight="1" x14ac:dyDescent="0.15"/>
    <row r="245" s="291" customFormat="1" ht="21.75" customHeight="1" x14ac:dyDescent="0.15"/>
    <row r="246" s="291" customFormat="1" ht="21.75" customHeight="1" x14ac:dyDescent="0.15"/>
    <row r="247" s="291" customFormat="1" ht="21.75" customHeight="1" x14ac:dyDescent="0.15"/>
    <row r="248" s="291" customFormat="1" ht="21.75" customHeight="1" x14ac:dyDescent="0.15"/>
    <row r="249" s="291" customFormat="1" ht="21.75" customHeight="1" x14ac:dyDescent="0.15"/>
    <row r="250" s="291" customFormat="1" ht="21.75" customHeight="1" x14ac:dyDescent="0.15"/>
    <row r="251" s="291" customFormat="1" ht="21.75" customHeight="1" x14ac:dyDescent="0.15"/>
    <row r="252" s="291" customFormat="1" ht="21.75" customHeight="1" x14ac:dyDescent="0.15"/>
    <row r="253" s="291" customFormat="1" ht="21.75" customHeight="1" x14ac:dyDescent="0.15"/>
    <row r="254" s="291" customFormat="1" ht="21.75" customHeight="1" x14ac:dyDescent="0.15"/>
    <row r="255" s="291" customFormat="1" ht="21.75" customHeight="1" x14ac:dyDescent="0.15"/>
    <row r="256" s="291" customFormat="1" ht="21.75" customHeight="1" x14ac:dyDescent="0.15"/>
    <row r="257" s="291" customFormat="1" ht="21.75" customHeight="1" x14ac:dyDescent="0.15"/>
    <row r="258" s="291" customFormat="1" ht="21.75" customHeight="1" x14ac:dyDescent="0.15"/>
    <row r="259" s="291" customFormat="1" ht="21.75" customHeight="1" x14ac:dyDescent="0.15"/>
    <row r="260" s="291" customFormat="1" ht="21.75" customHeight="1" x14ac:dyDescent="0.15"/>
    <row r="261" s="291" customFormat="1" ht="21.75" customHeight="1" x14ac:dyDescent="0.15"/>
    <row r="262" s="291" customFormat="1" ht="21.75" customHeight="1" x14ac:dyDescent="0.15"/>
    <row r="263" s="291" customFormat="1" ht="21.75" customHeight="1" x14ac:dyDescent="0.15"/>
    <row r="264" s="291" customFormat="1" ht="21.75" customHeight="1" x14ac:dyDescent="0.15"/>
    <row r="265" s="291" customFormat="1" ht="21.75" customHeight="1" x14ac:dyDescent="0.15"/>
    <row r="266" s="291" customFormat="1" ht="21.75" customHeight="1" x14ac:dyDescent="0.15"/>
    <row r="267" s="291" customFormat="1" ht="21.75" customHeight="1" x14ac:dyDescent="0.15"/>
    <row r="268" s="291" customFormat="1" ht="21.75" customHeight="1" x14ac:dyDescent="0.15"/>
    <row r="269" s="291" customFormat="1" ht="21.75" customHeight="1" x14ac:dyDescent="0.15"/>
    <row r="270" s="291" customFormat="1" ht="21.75" customHeight="1" x14ac:dyDescent="0.15"/>
    <row r="271" s="291" customFormat="1" ht="21.75" customHeight="1" x14ac:dyDescent="0.15"/>
    <row r="272" s="291" customFormat="1" ht="21.75" customHeight="1" x14ac:dyDescent="0.15"/>
    <row r="273" s="291" customFormat="1" ht="21.75" customHeight="1" x14ac:dyDescent="0.15"/>
    <row r="274" s="291" customFormat="1" ht="21.75" customHeight="1" x14ac:dyDescent="0.15"/>
    <row r="275" s="291" customFormat="1" ht="21.75" customHeight="1" x14ac:dyDescent="0.15"/>
    <row r="276" s="291" customFormat="1" ht="21.75" customHeight="1" x14ac:dyDescent="0.15"/>
    <row r="277" s="291" customFormat="1" ht="21.75" customHeight="1" x14ac:dyDescent="0.15"/>
    <row r="278" s="291" customFormat="1" ht="21.75" customHeight="1" x14ac:dyDescent="0.15"/>
    <row r="279" s="291" customFormat="1" ht="21.75" customHeight="1" x14ac:dyDescent="0.15"/>
    <row r="280" s="291" customFormat="1" ht="21.75" customHeight="1" x14ac:dyDescent="0.15"/>
    <row r="281" s="291" customFormat="1" ht="21.75" customHeight="1" x14ac:dyDescent="0.15"/>
    <row r="282" s="291" customFormat="1" ht="21.75" customHeight="1" x14ac:dyDescent="0.15"/>
    <row r="283" s="291" customFormat="1" ht="21.75" customHeight="1" x14ac:dyDescent="0.15"/>
    <row r="284" s="291" customFormat="1" ht="21.75" customHeight="1" x14ac:dyDescent="0.15"/>
    <row r="285" s="291" customFormat="1" ht="21.75" customHeight="1" x14ac:dyDescent="0.15"/>
    <row r="286" s="291" customFormat="1" ht="21.75" customHeight="1" x14ac:dyDescent="0.15"/>
    <row r="287" s="291" customFormat="1" ht="21.75" customHeight="1" x14ac:dyDescent="0.15"/>
    <row r="288" s="291" customFormat="1" ht="21.75" customHeight="1" x14ac:dyDescent="0.15"/>
    <row r="289" s="291" customFormat="1" ht="21.75" customHeight="1" x14ac:dyDescent="0.15"/>
    <row r="290" s="291" customFormat="1" ht="21.75" customHeight="1" x14ac:dyDescent="0.15"/>
    <row r="291" s="291" customFormat="1" ht="21.75" customHeight="1" x14ac:dyDescent="0.15"/>
    <row r="292" s="291" customFormat="1" ht="21.75" customHeight="1" x14ac:dyDescent="0.15"/>
    <row r="293" s="291" customFormat="1" ht="21.75" customHeight="1" x14ac:dyDescent="0.15"/>
    <row r="294" s="291" customFormat="1" ht="21.75" customHeight="1" x14ac:dyDescent="0.15"/>
    <row r="295" s="291" customFormat="1" ht="21.75" customHeight="1" x14ac:dyDescent="0.15"/>
    <row r="296" s="291" customFormat="1" ht="21.75" customHeight="1" x14ac:dyDescent="0.15"/>
    <row r="297" s="291" customFormat="1" ht="21.75" customHeight="1" x14ac:dyDescent="0.15"/>
    <row r="298" s="291" customFormat="1" ht="21.75" customHeight="1" x14ac:dyDescent="0.15"/>
    <row r="299" s="291" customFormat="1" ht="21.75" customHeight="1" x14ac:dyDescent="0.15"/>
    <row r="300" s="291" customFormat="1" ht="21.75" customHeight="1" x14ac:dyDescent="0.15"/>
    <row r="301" s="291" customFormat="1" ht="21.75" customHeight="1" x14ac:dyDescent="0.15"/>
    <row r="302" s="291" customFormat="1" ht="21.75" customHeight="1" x14ac:dyDescent="0.15"/>
    <row r="303" s="291" customFormat="1" ht="21.75" customHeight="1" x14ac:dyDescent="0.15"/>
    <row r="304" s="291" customFormat="1" ht="21.75" customHeight="1" x14ac:dyDescent="0.15"/>
    <row r="305" s="291" customFormat="1" ht="21.75" customHeight="1" x14ac:dyDescent="0.15"/>
    <row r="306" s="291" customFormat="1" ht="21.75" customHeight="1" x14ac:dyDescent="0.15"/>
    <row r="307" s="291" customFormat="1" ht="21.75" customHeight="1" x14ac:dyDescent="0.15"/>
    <row r="308" s="291" customFormat="1" ht="21.75" customHeight="1" x14ac:dyDescent="0.15"/>
    <row r="309" s="291" customFormat="1" ht="21.75" customHeight="1" x14ac:dyDescent="0.15"/>
    <row r="310" s="291" customFormat="1" ht="21.75" customHeight="1" x14ac:dyDescent="0.15"/>
    <row r="311" s="291" customFormat="1" ht="21.75" customHeight="1" x14ac:dyDescent="0.15"/>
    <row r="312" s="291" customFormat="1" ht="21.75" customHeight="1" x14ac:dyDescent="0.15"/>
    <row r="313" s="291" customFormat="1" ht="21.75" customHeight="1" x14ac:dyDescent="0.15"/>
    <row r="314" s="291" customFormat="1" ht="21.75" customHeight="1" x14ac:dyDescent="0.15"/>
    <row r="315" s="291" customFormat="1" ht="21.75" customHeight="1" x14ac:dyDescent="0.15"/>
    <row r="316" s="291" customFormat="1" ht="21.75" customHeight="1" x14ac:dyDescent="0.15"/>
    <row r="317" s="291" customFormat="1" ht="21.75" customHeight="1" x14ac:dyDescent="0.15"/>
    <row r="318" s="291" customFormat="1" ht="21.75" customHeight="1" x14ac:dyDescent="0.15"/>
    <row r="319" s="291" customFormat="1" ht="21.75" customHeight="1" x14ac:dyDescent="0.15"/>
    <row r="320" s="291" customFormat="1" ht="21.75" customHeight="1" x14ac:dyDescent="0.15"/>
    <row r="321" s="291" customFormat="1" ht="21.75" customHeight="1" x14ac:dyDescent="0.15"/>
    <row r="322" s="291" customFormat="1" ht="21.75" customHeight="1" x14ac:dyDescent="0.15"/>
    <row r="323" s="291" customFormat="1" ht="21.75" customHeight="1" x14ac:dyDescent="0.15"/>
    <row r="324" s="291" customFormat="1" ht="21.75" customHeight="1" x14ac:dyDescent="0.15"/>
    <row r="325" s="291" customFormat="1" ht="21.75" customHeight="1" x14ac:dyDescent="0.15"/>
    <row r="326" s="291" customFormat="1" ht="21.75" customHeight="1" x14ac:dyDescent="0.15"/>
    <row r="327" s="291" customFormat="1" ht="21.75" customHeight="1" x14ac:dyDescent="0.15"/>
    <row r="328" s="291" customFormat="1" ht="21.75" customHeight="1" x14ac:dyDescent="0.15"/>
    <row r="329" s="291" customFormat="1" ht="21.75" customHeight="1" x14ac:dyDescent="0.15"/>
    <row r="330" s="291" customFormat="1" ht="21.75" customHeight="1" x14ac:dyDescent="0.15"/>
    <row r="331" s="291" customFormat="1" ht="21.75" customHeight="1" x14ac:dyDescent="0.15"/>
    <row r="332" s="291" customFormat="1" ht="21.75" customHeight="1" x14ac:dyDescent="0.15"/>
    <row r="333" s="291" customFormat="1" ht="21.75" customHeight="1" x14ac:dyDescent="0.15"/>
    <row r="334" s="291" customFormat="1" ht="21.75" customHeight="1" x14ac:dyDescent="0.15"/>
    <row r="335" s="291" customFormat="1" ht="21.75" customHeight="1" x14ac:dyDescent="0.15"/>
    <row r="336" s="291" customFormat="1" ht="21.75" customHeight="1" x14ac:dyDescent="0.15"/>
    <row r="337" s="291" customFormat="1" ht="21.75" customHeight="1" x14ac:dyDescent="0.15"/>
    <row r="338" s="291" customFormat="1" ht="21.75" customHeight="1" x14ac:dyDescent="0.15"/>
    <row r="339" s="291" customFormat="1" ht="21.75" customHeight="1" x14ac:dyDescent="0.15"/>
    <row r="340" s="291" customFormat="1" ht="21.75" customHeight="1" x14ac:dyDescent="0.15"/>
    <row r="341" s="291" customFormat="1" ht="21.75" customHeight="1" x14ac:dyDescent="0.15"/>
    <row r="342" s="291" customFormat="1" ht="21.75" customHeight="1" x14ac:dyDescent="0.15"/>
    <row r="343" s="291" customFormat="1" ht="21.75" customHeight="1" x14ac:dyDescent="0.15"/>
    <row r="344" s="291" customFormat="1" ht="21.75" customHeight="1" x14ac:dyDescent="0.15"/>
    <row r="345" s="291" customFormat="1" ht="21.75" customHeight="1" x14ac:dyDescent="0.15"/>
    <row r="346" s="291" customFormat="1" ht="21.75" customHeight="1" x14ac:dyDescent="0.15"/>
    <row r="347" s="291" customFormat="1" ht="21.75" customHeight="1" x14ac:dyDescent="0.15"/>
    <row r="348" s="291" customFormat="1" ht="21.75" customHeight="1" x14ac:dyDescent="0.15"/>
    <row r="349" s="291" customFormat="1" ht="21.75" customHeight="1" x14ac:dyDescent="0.15"/>
    <row r="350" s="291" customFormat="1" ht="21.75" customHeight="1" x14ac:dyDescent="0.15"/>
    <row r="351" s="291" customFormat="1" ht="21.75" customHeight="1" x14ac:dyDescent="0.15"/>
    <row r="352" s="291" customFormat="1" ht="21.75" customHeight="1" x14ac:dyDescent="0.15"/>
    <row r="353" s="291" customFormat="1" ht="21.75" customHeight="1" x14ac:dyDescent="0.15"/>
    <row r="354" s="291" customFormat="1" ht="21.75" customHeight="1" x14ac:dyDescent="0.15"/>
    <row r="355" s="291" customFormat="1" ht="21.75" customHeight="1" x14ac:dyDescent="0.15"/>
    <row r="356" s="291" customFormat="1" ht="21.75" customHeight="1" x14ac:dyDescent="0.15"/>
    <row r="357" s="291" customFormat="1" ht="21.75" customHeight="1" x14ac:dyDescent="0.15"/>
    <row r="358" s="291" customFormat="1" ht="21.75" customHeight="1" x14ac:dyDescent="0.15"/>
    <row r="359" s="291" customFormat="1" ht="21.75" customHeight="1" x14ac:dyDescent="0.15"/>
    <row r="360" s="291" customFormat="1" ht="21.75" customHeight="1" x14ac:dyDescent="0.15"/>
    <row r="361" s="291" customFormat="1" ht="21.75" customHeight="1" x14ac:dyDescent="0.15"/>
    <row r="362" s="291" customFormat="1" ht="21.75" customHeight="1" x14ac:dyDescent="0.15"/>
    <row r="363" s="291" customFormat="1" ht="21.75" customHeight="1" x14ac:dyDescent="0.15"/>
    <row r="364" s="291" customFormat="1" ht="21.75" customHeight="1" x14ac:dyDescent="0.15"/>
    <row r="365" s="291" customFormat="1" ht="21.75" customHeight="1" x14ac:dyDescent="0.15"/>
    <row r="366" s="291" customFormat="1" ht="21.75" customHeight="1" x14ac:dyDescent="0.15"/>
    <row r="367" s="291" customFormat="1" ht="21.75" customHeight="1" x14ac:dyDescent="0.15"/>
    <row r="368" s="291" customFormat="1" ht="21.75" customHeight="1" x14ac:dyDescent="0.15"/>
    <row r="369" s="291" customFormat="1" ht="21.75" customHeight="1" x14ac:dyDescent="0.15"/>
    <row r="370" s="291" customFormat="1" ht="21.75" customHeight="1" x14ac:dyDescent="0.15"/>
    <row r="371" s="291" customFormat="1" ht="21.75" customHeight="1" x14ac:dyDescent="0.15"/>
    <row r="372" s="291" customFormat="1" ht="21.75" customHeight="1" x14ac:dyDescent="0.15"/>
    <row r="373" s="291" customFormat="1" ht="21.75" customHeight="1" x14ac:dyDescent="0.15"/>
    <row r="374" s="291" customFormat="1" ht="21.75" customHeight="1" x14ac:dyDescent="0.15"/>
    <row r="375" s="291" customFormat="1" ht="21.75" customHeight="1" x14ac:dyDescent="0.15"/>
    <row r="376" s="291" customFormat="1" ht="21.75" customHeight="1" x14ac:dyDescent="0.15"/>
    <row r="377" s="291" customFormat="1" ht="21.75" customHeight="1" x14ac:dyDescent="0.15"/>
    <row r="378" s="291" customFormat="1" ht="21.75" customHeight="1" x14ac:dyDescent="0.15"/>
    <row r="379" s="291" customFormat="1" ht="21.75" customHeight="1" x14ac:dyDescent="0.15"/>
    <row r="380" s="291" customFormat="1" ht="21.75" customHeight="1" x14ac:dyDescent="0.15"/>
    <row r="381" s="291" customFormat="1" ht="21.75" customHeight="1" x14ac:dyDescent="0.15"/>
    <row r="382" s="291" customFormat="1" ht="21.75" customHeight="1" x14ac:dyDescent="0.15"/>
    <row r="383" s="291" customFormat="1" ht="21.75" customHeight="1" x14ac:dyDescent="0.15"/>
    <row r="384" s="291" customFormat="1" ht="21.75" customHeight="1" x14ac:dyDescent="0.15"/>
    <row r="385" s="291" customFormat="1" ht="21.75" customHeight="1" x14ac:dyDescent="0.15"/>
    <row r="386" s="291" customFormat="1" ht="21.75" customHeight="1" x14ac:dyDescent="0.15"/>
    <row r="387" s="291" customFormat="1" ht="21.75" customHeight="1" x14ac:dyDescent="0.15"/>
    <row r="388" s="291" customFormat="1" ht="21.75" customHeight="1" x14ac:dyDescent="0.15"/>
    <row r="389" s="291" customFormat="1" ht="21.75" customHeight="1" x14ac:dyDescent="0.15"/>
    <row r="390" s="291" customFormat="1" ht="21.75" customHeight="1" x14ac:dyDescent="0.15"/>
    <row r="391" s="291" customFormat="1" ht="21.75" customHeight="1" x14ac:dyDescent="0.15"/>
    <row r="392" s="291" customFormat="1" ht="21.75" customHeight="1" x14ac:dyDescent="0.15"/>
    <row r="393" s="291" customFormat="1" ht="21.75" customHeight="1" x14ac:dyDescent="0.15"/>
    <row r="394" s="291" customFormat="1" ht="21.75" customHeight="1" x14ac:dyDescent="0.15"/>
    <row r="395" s="291" customFormat="1" ht="21.75" customHeight="1" x14ac:dyDescent="0.15"/>
    <row r="396" s="291" customFormat="1" ht="21.75" customHeight="1" x14ac:dyDescent="0.15"/>
    <row r="397" s="291" customFormat="1" ht="21.75" customHeight="1" x14ac:dyDescent="0.15"/>
    <row r="398" s="291" customFormat="1" ht="21.75" customHeight="1" x14ac:dyDescent="0.15"/>
    <row r="399" s="291" customFormat="1" ht="21.75" customHeight="1" x14ac:dyDescent="0.15"/>
    <row r="400" s="291" customFormat="1" ht="21.75" customHeight="1" x14ac:dyDescent="0.15"/>
    <row r="401" s="291" customFormat="1" ht="21.75" customHeight="1" x14ac:dyDescent="0.15"/>
    <row r="402" s="291" customFormat="1" ht="21.75" customHeight="1" x14ac:dyDescent="0.15"/>
    <row r="403" s="291" customFormat="1" ht="21.75" customHeight="1" x14ac:dyDescent="0.15"/>
    <row r="404" s="291" customFormat="1" ht="21.75" customHeight="1" x14ac:dyDescent="0.15"/>
    <row r="405" s="291" customFormat="1" ht="21.75" customHeight="1" x14ac:dyDescent="0.15"/>
    <row r="406" s="291" customFormat="1" ht="21.75" customHeight="1" x14ac:dyDescent="0.15"/>
    <row r="407" s="291" customFormat="1" ht="21.75" customHeight="1" x14ac:dyDescent="0.15"/>
    <row r="408" s="291" customFormat="1" ht="21.75" customHeight="1" x14ac:dyDescent="0.15"/>
    <row r="409" s="291" customFormat="1" ht="21.75" customHeight="1" x14ac:dyDescent="0.15"/>
    <row r="410" s="291" customFormat="1" ht="21.75" customHeight="1" x14ac:dyDescent="0.15"/>
    <row r="411" s="291" customFormat="1" ht="21.75" customHeight="1" x14ac:dyDescent="0.15"/>
    <row r="412" s="291" customFormat="1" ht="21.75" customHeight="1" x14ac:dyDescent="0.15"/>
    <row r="413" s="291" customFormat="1" ht="21.75" customHeight="1" x14ac:dyDescent="0.15"/>
    <row r="414" s="291" customFormat="1" ht="21.75" customHeight="1" x14ac:dyDescent="0.15"/>
    <row r="415" s="291" customFormat="1" ht="21.75" customHeight="1" x14ac:dyDescent="0.15"/>
    <row r="416" s="291" customFormat="1" ht="21.75" customHeight="1" x14ac:dyDescent="0.15"/>
    <row r="417" s="291" customFormat="1" ht="21.75" customHeight="1" x14ac:dyDescent="0.15"/>
    <row r="418" s="291" customFormat="1" ht="21.75" customHeight="1" x14ac:dyDescent="0.15"/>
    <row r="419" s="291" customFormat="1" ht="21.75" customHeight="1" x14ac:dyDescent="0.15"/>
    <row r="420" s="291" customFormat="1" ht="21.75" customHeight="1" x14ac:dyDescent="0.15"/>
    <row r="421" s="291" customFormat="1" ht="21.75" customHeight="1" x14ac:dyDescent="0.15"/>
    <row r="422" s="291" customFormat="1" ht="21.75" customHeight="1" x14ac:dyDescent="0.15"/>
    <row r="423" s="291" customFormat="1" ht="21.75" customHeight="1" x14ac:dyDescent="0.15"/>
    <row r="424" s="291" customFormat="1" ht="21.75" customHeight="1" x14ac:dyDescent="0.15"/>
    <row r="425" s="291" customFormat="1" ht="21.75" customHeight="1" x14ac:dyDescent="0.15"/>
    <row r="426" s="291" customFormat="1" ht="21.75" customHeight="1" x14ac:dyDescent="0.15"/>
    <row r="427" s="291" customFormat="1" ht="21.75" customHeight="1" x14ac:dyDescent="0.15"/>
    <row r="428" s="291" customFormat="1" ht="21.75" customHeight="1" x14ac:dyDescent="0.15"/>
    <row r="429" s="291" customFormat="1" ht="21.75" customHeight="1" x14ac:dyDescent="0.15"/>
    <row r="430" s="291" customFormat="1" ht="21.75" customHeight="1" x14ac:dyDescent="0.15"/>
    <row r="431" s="291" customFormat="1" ht="21.75" customHeight="1" x14ac:dyDescent="0.15"/>
    <row r="432" s="291" customFormat="1" ht="21.75" customHeight="1" x14ac:dyDescent="0.15"/>
    <row r="433" s="291" customFormat="1" ht="21.75" customHeight="1" x14ac:dyDescent="0.15"/>
    <row r="434" s="291" customFormat="1" ht="21.75" customHeight="1" x14ac:dyDescent="0.15"/>
    <row r="435" s="291" customFormat="1" ht="21.75" customHeight="1" x14ac:dyDescent="0.15"/>
    <row r="436" s="291" customFormat="1" ht="21.75" customHeight="1" x14ac:dyDescent="0.15"/>
    <row r="437" s="291" customFormat="1" ht="21.75" customHeight="1" x14ac:dyDescent="0.15"/>
    <row r="438" s="291" customFormat="1" ht="21.75" customHeight="1" x14ac:dyDescent="0.15"/>
    <row r="439" s="291" customFormat="1" ht="21.75" customHeight="1" x14ac:dyDescent="0.15"/>
    <row r="440" s="291" customFormat="1" ht="21.75" customHeight="1" x14ac:dyDescent="0.15"/>
    <row r="441" s="291" customFormat="1" ht="21.75" customHeight="1" x14ac:dyDescent="0.15"/>
    <row r="442" s="291" customFormat="1" ht="21.75" customHeight="1" x14ac:dyDescent="0.15"/>
    <row r="443" s="291" customFormat="1" ht="21.75" customHeight="1" x14ac:dyDescent="0.15"/>
    <row r="444" s="291" customFormat="1" ht="21.75" customHeight="1" x14ac:dyDescent="0.15"/>
    <row r="445" s="291" customFormat="1" ht="21.75" customHeight="1" x14ac:dyDescent="0.15"/>
    <row r="446" s="291" customFormat="1" ht="21.75" customHeight="1" x14ac:dyDescent="0.15"/>
    <row r="447" s="291" customFormat="1" ht="21.75" customHeight="1" x14ac:dyDescent="0.15"/>
    <row r="448" s="291" customFormat="1" ht="21.75" customHeight="1" x14ac:dyDescent="0.15"/>
    <row r="449" s="291" customFormat="1" ht="21.75" customHeight="1" x14ac:dyDescent="0.15"/>
    <row r="450" s="291" customFormat="1" ht="21.75" customHeight="1" x14ac:dyDescent="0.15"/>
    <row r="451" s="291" customFormat="1" ht="21.75" customHeight="1" x14ac:dyDescent="0.15"/>
    <row r="452" s="291" customFormat="1" ht="21.75" customHeight="1" x14ac:dyDescent="0.15"/>
    <row r="453" s="291" customFormat="1" ht="21.75" customHeight="1" x14ac:dyDescent="0.15"/>
    <row r="454" s="291" customFormat="1" ht="21.75" customHeight="1" x14ac:dyDescent="0.15"/>
    <row r="455" s="291" customFormat="1" ht="21.75" customHeight="1" x14ac:dyDescent="0.15"/>
    <row r="456" s="291" customFormat="1" ht="21.75" customHeight="1" x14ac:dyDescent="0.15"/>
    <row r="457" s="291" customFormat="1" ht="21.75" customHeight="1" x14ac:dyDescent="0.15"/>
    <row r="458" s="291" customFormat="1" ht="21.75" customHeight="1" x14ac:dyDescent="0.15"/>
    <row r="459" s="291" customFormat="1" ht="21.75" customHeight="1" x14ac:dyDescent="0.15"/>
    <row r="460" s="291" customFormat="1" ht="21.75" customHeight="1" x14ac:dyDescent="0.15"/>
    <row r="461" s="291" customFormat="1" ht="21.75" customHeight="1" x14ac:dyDescent="0.15"/>
    <row r="462" s="291" customFormat="1" ht="21.75" customHeight="1" x14ac:dyDescent="0.15"/>
    <row r="463" s="291" customFormat="1" ht="21.75" customHeight="1" x14ac:dyDescent="0.15"/>
    <row r="464" s="291" customFormat="1" ht="21.75" customHeight="1" x14ac:dyDescent="0.15"/>
    <row r="465" s="291" customFormat="1" ht="21.75" customHeight="1" x14ac:dyDescent="0.15"/>
    <row r="466" s="291" customFormat="1" ht="21.75" customHeight="1" x14ac:dyDescent="0.15"/>
    <row r="467" s="291" customFormat="1" ht="21.75" customHeight="1" x14ac:dyDescent="0.15"/>
    <row r="468" s="291" customFormat="1" ht="21.75" customHeight="1" x14ac:dyDescent="0.15"/>
    <row r="469" s="291" customFormat="1" ht="21.75" customHeight="1" x14ac:dyDescent="0.15"/>
    <row r="470" s="291" customFormat="1" ht="21.75" customHeight="1" x14ac:dyDescent="0.15"/>
    <row r="471" s="291" customFormat="1" ht="21.75" customHeight="1" x14ac:dyDescent="0.15"/>
    <row r="472" s="291" customFormat="1" ht="21.75" customHeight="1" x14ac:dyDescent="0.15"/>
    <row r="473" s="291" customFormat="1" ht="21.75" customHeight="1" x14ac:dyDescent="0.15"/>
    <row r="474" s="291" customFormat="1" ht="21.75" customHeight="1" x14ac:dyDescent="0.15"/>
    <row r="475" s="291" customFormat="1" ht="21.75" customHeight="1" x14ac:dyDescent="0.15"/>
    <row r="476" s="291" customFormat="1" ht="21.75" customHeight="1" x14ac:dyDescent="0.15"/>
    <row r="477" s="291" customFormat="1" ht="21.75" customHeight="1" x14ac:dyDescent="0.15"/>
    <row r="478" s="291" customFormat="1" ht="21.75" customHeight="1" x14ac:dyDescent="0.15"/>
    <row r="479" s="291" customFormat="1" ht="21.75" customHeight="1" x14ac:dyDescent="0.15"/>
    <row r="480" s="291" customFormat="1" ht="21.75" customHeight="1" x14ac:dyDescent="0.15"/>
    <row r="481" s="291" customFormat="1" ht="21.75" customHeight="1" x14ac:dyDescent="0.15"/>
    <row r="482" s="291" customFormat="1" ht="21.75" customHeight="1" x14ac:dyDescent="0.15"/>
    <row r="483" s="291" customFormat="1" ht="21.75" customHeight="1" x14ac:dyDescent="0.15"/>
    <row r="484" s="291" customFormat="1" ht="21.75" customHeight="1" x14ac:dyDescent="0.15"/>
    <row r="485" s="291" customFormat="1" ht="21.75" customHeight="1" x14ac:dyDescent="0.15"/>
    <row r="486" s="291" customFormat="1" ht="21.75" customHeight="1" x14ac:dyDescent="0.15"/>
    <row r="487" s="291" customFormat="1" ht="21.75" customHeight="1" x14ac:dyDescent="0.15"/>
    <row r="488" s="291" customFormat="1" ht="21.75" customHeight="1" x14ac:dyDescent="0.15"/>
    <row r="489" s="291" customFormat="1" ht="21.75" customHeight="1" x14ac:dyDescent="0.15"/>
    <row r="490" s="291" customFormat="1" ht="21.75" customHeight="1" x14ac:dyDescent="0.15"/>
    <row r="491" s="291" customFormat="1" ht="21.75" customHeight="1" x14ac:dyDescent="0.15"/>
    <row r="492" s="291" customFormat="1" ht="21.75" customHeight="1" x14ac:dyDescent="0.15"/>
    <row r="493" s="291" customFormat="1" ht="21.75" customHeight="1" x14ac:dyDescent="0.15"/>
    <row r="494" s="291" customFormat="1" ht="21.75" customHeight="1" x14ac:dyDescent="0.15"/>
    <row r="495" s="291" customFormat="1" ht="21.75" customHeight="1" x14ac:dyDescent="0.15"/>
    <row r="496" s="291" customFormat="1" ht="21.75" customHeight="1" x14ac:dyDescent="0.15"/>
    <row r="497" s="291" customFormat="1" ht="21.75" customHeight="1" x14ac:dyDescent="0.15"/>
    <row r="498" s="291" customFormat="1" ht="21.75" customHeight="1" x14ac:dyDescent="0.15"/>
    <row r="499" s="291" customFormat="1" ht="21.75" customHeight="1" x14ac:dyDescent="0.15"/>
    <row r="500" s="291" customFormat="1" ht="21.75" customHeight="1" x14ac:dyDescent="0.15"/>
    <row r="501" s="291" customFormat="1" ht="21.75" customHeight="1" x14ac:dyDescent="0.15"/>
    <row r="502" s="291" customFormat="1" ht="21.75" customHeight="1" x14ac:dyDescent="0.15"/>
    <row r="503" s="291" customFormat="1" ht="21.75" customHeight="1" x14ac:dyDescent="0.15"/>
    <row r="504" s="291" customFormat="1" ht="21.75" customHeight="1" x14ac:dyDescent="0.15"/>
    <row r="505" s="291" customFormat="1" ht="21.75" customHeight="1" x14ac:dyDescent="0.15"/>
    <row r="506" s="291" customFormat="1" ht="21.75" customHeight="1" x14ac:dyDescent="0.15"/>
    <row r="507" s="291" customFormat="1" ht="21.75" customHeight="1" x14ac:dyDescent="0.15"/>
    <row r="508" s="291" customFormat="1" ht="21.75" customHeight="1" x14ac:dyDescent="0.15"/>
    <row r="509" s="291" customFormat="1" ht="21.75" customHeight="1" x14ac:dyDescent="0.15"/>
    <row r="510" s="291" customFormat="1" ht="21.75" customHeight="1" x14ac:dyDescent="0.15"/>
    <row r="511" s="291" customFormat="1" ht="21.75" customHeight="1" x14ac:dyDescent="0.15"/>
    <row r="512" s="291" customFormat="1" ht="21.75" customHeight="1" x14ac:dyDescent="0.15"/>
    <row r="513" s="291" customFormat="1" ht="21.75" customHeight="1" x14ac:dyDescent="0.15"/>
    <row r="514" s="291" customFormat="1" ht="21.75" customHeight="1" x14ac:dyDescent="0.15"/>
    <row r="515" s="291" customFormat="1" ht="21.75" customHeight="1" x14ac:dyDescent="0.15"/>
    <row r="516" s="291" customFormat="1" ht="21.75" customHeight="1" x14ac:dyDescent="0.15"/>
    <row r="517" s="291" customFormat="1" ht="21.75" customHeight="1" x14ac:dyDescent="0.15"/>
    <row r="518" s="291" customFormat="1" ht="21.75" customHeight="1" x14ac:dyDescent="0.15"/>
    <row r="519" s="291" customFormat="1" ht="21.75" customHeight="1" x14ac:dyDescent="0.15"/>
    <row r="520" s="291" customFormat="1" ht="21.75" customHeight="1" x14ac:dyDescent="0.15"/>
    <row r="521" s="291" customFormat="1" ht="21.75" customHeight="1" x14ac:dyDescent="0.15"/>
    <row r="522" s="291" customFormat="1" ht="21.75" customHeight="1" x14ac:dyDescent="0.15"/>
    <row r="523" s="291" customFormat="1" ht="21.75" customHeight="1" x14ac:dyDescent="0.15"/>
    <row r="524" s="291" customFormat="1" ht="21.75" customHeight="1" x14ac:dyDescent="0.15"/>
    <row r="525" s="291" customFormat="1" ht="21.75" customHeight="1" x14ac:dyDescent="0.15"/>
    <row r="526" s="291" customFormat="1" ht="21.75" customHeight="1" x14ac:dyDescent="0.15"/>
    <row r="527" s="291" customFormat="1" ht="21.75" customHeight="1" x14ac:dyDescent="0.15"/>
    <row r="528" s="291" customFormat="1" ht="21.75" customHeight="1" x14ac:dyDescent="0.15"/>
    <row r="529" s="291" customFormat="1" ht="21.75" customHeight="1" x14ac:dyDescent="0.15"/>
    <row r="530" s="291" customFormat="1" ht="21.75" customHeight="1" x14ac:dyDescent="0.15"/>
    <row r="531" s="291" customFormat="1" ht="21.75" customHeight="1" x14ac:dyDescent="0.15"/>
    <row r="532" s="291" customFormat="1" ht="21.75" customHeight="1" x14ac:dyDescent="0.15"/>
    <row r="533" s="291" customFormat="1" ht="21.75" customHeight="1" x14ac:dyDescent="0.15"/>
    <row r="534" s="291" customFormat="1" ht="21.75" customHeight="1" x14ac:dyDescent="0.15"/>
    <row r="535" s="291" customFormat="1" ht="21.75" customHeight="1" x14ac:dyDescent="0.15"/>
    <row r="536" s="291" customFormat="1" ht="21.75" customHeight="1" x14ac:dyDescent="0.15"/>
    <row r="537" s="291" customFormat="1" ht="21.75" customHeight="1" x14ac:dyDescent="0.15"/>
    <row r="538" s="291" customFormat="1" ht="21.75" customHeight="1" x14ac:dyDescent="0.15"/>
    <row r="539" s="291" customFormat="1" ht="21.75" customHeight="1" x14ac:dyDescent="0.15"/>
    <row r="540" s="291" customFormat="1" ht="21.75" customHeight="1" x14ac:dyDescent="0.15"/>
    <row r="541" s="291" customFormat="1" ht="21.75" customHeight="1" x14ac:dyDescent="0.15"/>
    <row r="542" s="291" customFormat="1" ht="21.75" customHeight="1" x14ac:dyDescent="0.15"/>
    <row r="543" s="291" customFormat="1" ht="21.75" customHeight="1" x14ac:dyDescent="0.15"/>
    <row r="544" s="291" customFormat="1" ht="21.75" customHeight="1" x14ac:dyDescent="0.15"/>
    <row r="545" s="291" customFormat="1" ht="21.75" customHeight="1" x14ac:dyDescent="0.15"/>
    <row r="546" s="291" customFormat="1" ht="21.75" customHeight="1" x14ac:dyDescent="0.15"/>
    <row r="547" s="291" customFormat="1" ht="21.75" customHeight="1" x14ac:dyDescent="0.15"/>
    <row r="548" s="291" customFormat="1" ht="21.75" customHeight="1" x14ac:dyDescent="0.15"/>
    <row r="549" s="291" customFormat="1" ht="21.75" customHeight="1" x14ac:dyDescent="0.15"/>
    <row r="550" s="291" customFormat="1" ht="21.75" customHeight="1" x14ac:dyDescent="0.15"/>
    <row r="551" s="291" customFormat="1" ht="21.75" customHeight="1" x14ac:dyDescent="0.15"/>
    <row r="552" s="291" customFormat="1" ht="21.75" customHeight="1" x14ac:dyDescent="0.15"/>
    <row r="553" s="291" customFormat="1" ht="21.75" customHeight="1" x14ac:dyDescent="0.15"/>
    <row r="554" s="291" customFormat="1" ht="21.75" customHeight="1" x14ac:dyDescent="0.15"/>
    <row r="555" s="291" customFormat="1" ht="21.75" customHeight="1" x14ac:dyDescent="0.15"/>
    <row r="556" s="291" customFormat="1" ht="21.75" customHeight="1" x14ac:dyDescent="0.15"/>
    <row r="557" s="291" customFormat="1" ht="21.75" customHeight="1" x14ac:dyDescent="0.15"/>
    <row r="558" s="291" customFormat="1" ht="21.75" customHeight="1" x14ac:dyDescent="0.15"/>
    <row r="559" s="291" customFormat="1" ht="21.75" customHeight="1" x14ac:dyDescent="0.15"/>
    <row r="560" s="291" customFormat="1" ht="21.75" customHeight="1" x14ac:dyDescent="0.15"/>
    <row r="561" s="291" customFormat="1" ht="21.75" customHeight="1" x14ac:dyDescent="0.15"/>
    <row r="562" s="291" customFormat="1" ht="21.75" customHeight="1" x14ac:dyDescent="0.15"/>
    <row r="563" s="291" customFormat="1" ht="21.75" customHeight="1" x14ac:dyDescent="0.15"/>
    <row r="564" s="291" customFormat="1" ht="21.75" customHeight="1" x14ac:dyDescent="0.15"/>
    <row r="565" s="291" customFormat="1" ht="21.75" customHeight="1" x14ac:dyDescent="0.15"/>
    <row r="566" s="291" customFormat="1" ht="21.75" customHeight="1" x14ac:dyDescent="0.15"/>
    <row r="567" s="291" customFormat="1" ht="21.75" customHeight="1" x14ac:dyDescent="0.15"/>
    <row r="568" s="291" customFormat="1" ht="21.75" customHeight="1" x14ac:dyDescent="0.15"/>
  </sheetData>
  <sheetProtection algorithmName="SHA-512" hashValue="lE6fiC/LS73DcQ0aWvgq7rq394bsClFGp6qzYGMEDb6u/bYCt2osZ4yt0xZTOpI9FPbdQr3XaWRQFl7B+X9btg==" saltValue="OUvCkSH+aNtaeQpjPQgV9A==" spinCount="100000" sheet="1" selectLockedCells="1"/>
  <mergeCells count="254">
    <mergeCell ref="H43:L43"/>
    <mergeCell ref="M43:O43"/>
    <mergeCell ref="P43:R43"/>
    <mergeCell ref="S43:U43"/>
    <mergeCell ref="V43:X43"/>
    <mergeCell ref="A44:G44"/>
    <mergeCell ref="H44:L44"/>
    <mergeCell ref="M44:O44"/>
    <mergeCell ref="P44:R44"/>
    <mergeCell ref="S44:U44"/>
    <mergeCell ref="A41:G43"/>
    <mergeCell ref="H42:L42"/>
    <mergeCell ref="M42:O42"/>
    <mergeCell ref="P42:R42"/>
    <mergeCell ref="S42:U42"/>
    <mergeCell ref="V42:X42"/>
    <mergeCell ref="A32:G33"/>
    <mergeCell ref="H32:L32"/>
    <mergeCell ref="M32:O32"/>
    <mergeCell ref="P32:R32"/>
    <mergeCell ref="S32:U32"/>
    <mergeCell ref="M29:O29"/>
    <mergeCell ref="P29:R29"/>
    <mergeCell ref="S29:U29"/>
    <mergeCell ref="A26:G31"/>
    <mergeCell ref="M26:O26"/>
    <mergeCell ref="P25:R25"/>
    <mergeCell ref="S25:U25"/>
    <mergeCell ref="V25:X25"/>
    <mergeCell ref="V27:X27"/>
    <mergeCell ref="H26:L26"/>
    <mergeCell ref="V29:X29"/>
    <mergeCell ref="H30:L30"/>
    <mergeCell ref="M30:O30"/>
    <mergeCell ref="P30:R30"/>
    <mergeCell ref="S30:U30"/>
    <mergeCell ref="V30:X30"/>
    <mergeCell ref="H28:L28"/>
    <mergeCell ref="M28:O28"/>
    <mergeCell ref="P28:R28"/>
    <mergeCell ref="S28:U28"/>
    <mergeCell ref="V28:X28"/>
    <mergeCell ref="H29:L29"/>
    <mergeCell ref="P26:R26"/>
    <mergeCell ref="S26:U26"/>
    <mergeCell ref="V26:X26"/>
    <mergeCell ref="H27:L27"/>
    <mergeCell ref="M27:O27"/>
    <mergeCell ref="P27:R27"/>
    <mergeCell ref="S27:U27"/>
    <mergeCell ref="P15:R15"/>
    <mergeCell ref="S15:U15"/>
    <mergeCell ref="V15:X15"/>
    <mergeCell ref="V17:X17"/>
    <mergeCell ref="H18:L18"/>
    <mergeCell ref="M18:O18"/>
    <mergeCell ref="P18:R18"/>
    <mergeCell ref="S18:U18"/>
    <mergeCell ref="V18:X18"/>
    <mergeCell ref="A12:G15"/>
    <mergeCell ref="H12:L12"/>
    <mergeCell ref="M12:O12"/>
    <mergeCell ref="P12:R12"/>
    <mergeCell ref="S12:U12"/>
    <mergeCell ref="A6:G11"/>
    <mergeCell ref="V12:X12"/>
    <mergeCell ref="H13:L13"/>
    <mergeCell ref="M13:O13"/>
    <mergeCell ref="P13:R13"/>
    <mergeCell ref="S13:U13"/>
    <mergeCell ref="V13:X13"/>
    <mergeCell ref="H11:L11"/>
    <mergeCell ref="M11:O11"/>
    <mergeCell ref="P11:R11"/>
    <mergeCell ref="S11:U11"/>
    <mergeCell ref="V11:X11"/>
    <mergeCell ref="H14:L14"/>
    <mergeCell ref="M14:O14"/>
    <mergeCell ref="P14:R14"/>
    <mergeCell ref="S14:U14"/>
    <mergeCell ref="V14:X14"/>
    <mergeCell ref="H15:L15"/>
    <mergeCell ref="M15:O15"/>
    <mergeCell ref="B4:E4"/>
    <mergeCell ref="A5:G5"/>
    <mergeCell ref="H5:L5"/>
    <mergeCell ref="M5:O5"/>
    <mergeCell ref="P5:R5"/>
    <mergeCell ref="S5:U5"/>
    <mergeCell ref="V5:X5"/>
    <mergeCell ref="H6:L6"/>
    <mergeCell ref="M6:O6"/>
    <mergeCell ref="P6:R6"/>
    <mergeCell ref="S6:U6"/>
    <mergeCell ref="V6:X6"/>
    <mergeCell ref="V1:X1"/>
    <mergeCell ref="V9:X9"/>
    <mergeCell ref="H10:L10"/>
    <mergeCell ref="M10:O10"/>
    <mergeCell ref="P10:R10"/>
    <mergeCell ref="S10:U10"/>
    <mergeCell ref="V10:X10"/>
    <mergeCell ref="V7:X7"/>
    <mergeCell ref="H8:L8"/>
    <mergeCell ref="M8:O8"/>
    <mergeCell ref="P8:R8"/>
    <mergeCell ref="S8:U8"/>
    <mergeCell ref="V8:X8"/>
    <mergeCell ref="H9:L9"/>
    <mergeCell ref="M9:O9"/>
    <mergeCell ref="P9:R9"/>
    <mergeCell ref="S9:U9"/>
    <mergeCell ref="H7:L7"/>
    <mergeCell ref="M7:O7"/>
    <mergeCell ref="P7:R7"/>
    <mergeCell ref="S7:U7"/>
    <mergeCell ref="A16:G20"/>
    <mergeCell ref="H16:L16"/>
    <mergeCell ref="M16:O16"/>
    <mergeCell ref="P16:R16"/>
    <mergeCell ref="S16:U16"/>
    <mergeCell ref="V16:X16"/>
    <mergeCell ref="H17:L17"/>
    <mergeCell ref="M17:O17"/>
    <mergeCell ref="P17:R17"/>
    <mergeCell ref="S17:U17"/>
    <mergeCell ref="H19:L19"/>
    <mergeCell ref="M19:O19"/>
    <mergeCell ref="P19:R19"/>
    <mergeCell ref="S19:U19"/>
    <mergeCell ref="V19:X19"/>
    <mergeCell ref="H20:L20"/>
    <mergeCell ref="M20:O20"/>
    <mergeCell ref="P20:R20"/>
    <mergeCell ref="S20:U20"/>
    <mergeCell ref="V20:X20"/>
    <mergeCell ref="P23:R23"/>
    <mergeCell ref="S23:U23"/>
    <mergeCell ref="V23:X23"/>
    <mergeCell ref="H24:L24"/>
    <mergeCell ref="M24:O24"/>
    <mergeCell ref="P24:R24"/>
    <mergeCell ref="A21:G22"/>
    <mergeCell ref="H21:L21"/>
    <mergeCell ref="M21:O21"/>
    <mergeCell ref="P21:R21"/>
    <mergeCell ref="S21:U21"/>
    <mergeCell ref="V21:X21"/>
    <mergeCell ref="H22:L22"/>
    <mergeCell ref="M22:O22"/>
    <mergeCell ref="P22:R22"/>
    <mergeCell ref="S22:U22"/>
    <mergeCell ref="S24:U24"/>
    <mergeCell ref="V24:X24"/>
    <mergeCell ref="V22:X22"/>
    <mergeCell ref="A23:G25"/>
    <mergeCell ref="H23:L23"/>
    <mergeCell ref="M23:O23"/>
    <mergeCell ref="H25:L25"/>
    <mergeCell ref="M25:O25"/>
    <mergeCell ref="V32:X32"/>
    <mergeCell ref="H33:L33"/>
    <mergeCell ref="M33:O33"/>
    <mergeCell ref="P33:R33"/>
    <mergeCell ref="S33:U33"/>
    <mergeCell ref="V33:X33"/>
    <mergeCell ref="H31:L31"/>
    <mergeCell ref="M31:O31"/>
    <mergeCell ref="P31:R31"/>
    <mergeCell ref="S31:U31"/>
    <mergeCell ref="V31:X31"/>
    <mergeCell ref="A38:G40"/>
    <mergeCell ref="H38:L38"/>
    <mergeCell ref="M38:O38"/>
    <mergeCell ref="P38:R38"/>
    <mergeCell ref="S38:U38"/>
    <mergeCell ref="V35:X35"/>
    <mergeCell ref="H36:L36"/>
    <mergeCell ref="M36:O36"/>
    <mergeCell ref="P36:R36"/>
    <mergeCell ref="S36:U36"/>
    <mergeCell ref="V36:X36"/>
    <mergeCell ref="A34:G37"/>
    <mergeCell ref="H34:L34"/>
    <mergeCell ref="M34:O34"/>
    <mergeCell ref="P34:R34"/>
    <mergeCell ref="S34:U34"/>
    <mergeCell ref="V34:X34"/>
    <mergeCell ref="H35:L35"/>
    <mergeCell ref="M35:O35"/>
    <mergeCell ref="P35:R35"/>
    <mergeCell ref="S35:U35"/>
    <mergeCell ref="V38:X38"/>
    <mergeCell ref="H39:L39"/>
    <mergeCell ref="M39:O39"/>
    <mergeCell ref="S37:U37"/>
    <mergeCell ref="V37:X37"/>
    <mergeCell ref="V41:X41"/>
    <mergeCell ref="H40:L40"/>
    <mergeCell ref="M40:O40"/>
    <mergeCell ref="P40:R40"/>
    <mergeCell ref="S40:U40"/>
    <mergeCell ref="V40:X40"/>
    <mergeCell ref="H41:L41"/>
    <mergeCell ref="M41:O41"/>
    <mergeCell ref="P41:R41"/>
    <mergeCell ref="S41:U41"/>
    <mergeCell ref="P39:R39"/>
    <mergeCell ref="S39:U39"/>
    <mergeCell ref="V39:X39"/>
    <mergeCell ref="H37:L37"/>
    <mergeCell ref="M37:O37"/>
    <mergeCell ref="P37:R37"/>
    <mergeCell ref="S46:U46"/>
    <mergeCell ref="V46:X46"/>
    <mergeCell ref="H47:L47"/>
    <mergeCell ref="M47:O47"/>
    <mergeCell ref="P47:R47"/>
    <mergeCell ref="S47:U47"/>
    <mergeCell ref="V47:X47"/>
    <mergeCell ref="V44:X44"/>
    <mergeCell ref="A45:G48"/>
    <mergeCell ref="H45:L45"/>
    <mergeCell ref="M45:O45"/>
    <mergeCell ref="P45:R45"/>
    <mergeCell ref="S45:U45"/>
    <mergeCell ref="V45:X45"/>
    <mergeCell ref="H46:L46"/>
    <mergeCell ref="M46:O46"/>
    <mergeCell ref="P46:R46"/>
    <mergeCell ref="H48:L48"/>
    <mergeCell ref="M48:O48"/>
    <mergeCell ref="P48:R48"/>
    <mergeCell ref="S48:U48"/>
    <mergeCell ref="V48:X48"/>
    <mergeCell ref="A53:X53"/>
    <mergeCell ref="V52:X52"/>
    <mergeCell ref="V49:X49"/>
    <mergeCell ref="A50:L50"/>
    <mergeCell ref="M50:O50"/>
    <mergeCell ref="P50:R50"/>
    <mergeCell ref="S50:U50"/>
    <mergeCell ref="V50:X50"/>
    <mergeCell ref="A49:G49"/>
    <mergeCell ref="H49:L49"/>
    <mergeCell ref="M49:O49"/>
    <mergeCell ref="P49:R49"/>
    <mergeCell ref="S49:U49"/>
    <mergeCell ref="A51:L51"/>
    <mergeCell ref="M51:O51"/>
    <mergeCell ref="P51:R51"/>
    <mergeCell ref="S51:U51"/>
    <mergeCell ref="V51:X51"/>
    <mergeCell ref="A52:U52"/>
  </mergeCells>
  <phoneticPr fontId="4"/>
  <pageMargins left="0.70866141732283472" right="0.70866141732283472" top="0.74803149606299213" bottom="0.55118110236220474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X569"/>
  <sheetViews>
    <sheetView view="pageBreakPreview" zoomScale="98" zoomScaleNormal="100" zoomScaleSheetLayoutView="100" workbookViewId="0">
      <selection activeCell="C13" sqref="C13"/>
    </sheetView>
  </sheetViews>
  <sheetFormatPr defaultColWidth="8.875" defaultRowHeight="13.5" x14ac:dyDescent="0.15"/>
  <cols>
    <col min="1" max="7" width="3.625" style="278" customWidth="1"/>
    <col min="8" max="12" width="4.125" style="278" customWidth="1"/>
    <col min="13" max="17" width="3.625" style="278" customWidth="1"/>
    <col min="18" max="18" width="3.5" style="278" customWidth="1"/>
    <col min="19" max="21" width="4.25" style="278" customWidth="1"/>
    <col min="22" max="22" width="6.875" style="278" customWidth="1"/>
    <col min="23" max="23" width="5.5" style="278" customWidth="1"/>
    <col min="24" max="24" width="5.125" style="278" customWidth="1"/>
    <col min="25" max="124" width="3.625" style="278" customWidth="1"/>
    <col min="125" max="16384" width="8.875" style="278"/>
  </cols>
  <sheetData>
    <row r="1" spans="1:24" ht="35.25" customHeight="1" x14ac:dyDescent="0.15">
      <c r="A1" s="280" t="str">
        <f>"第"&amp;Facesheet!$B$2&amp;"回福岡県民スポーツ大会"</f>
        <v>第67回福岡県民スポーツ大会</v>
      </c>
    </row>
    <row r="2" spans="1:24" ht="36.75" customHeight="1" x14ac:dyDescent="0.15">
      <c r="A2" s="421" t="s">
        <v>633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281"/>
      <c r="X2" s="294"/>
    </row>
    <row r="3" spans="1:24" ht="12" customHeight="1" x14ac:dyDescent="0.15"/>
    <row r="4" spans="1:24" ht="21.75" customHeight="1" x14ac:dyDescent="0.15">
      <c r="H4" s="295"/>
      <c r="I4" s="295"/>
      <c r="L4" s="492" t="s">
        <v>643</v>
      </c>
      <c r="M4" s="492"/>
      <c r="N4" s="492"/>
      <c r="O4" s="492" t="s">
        <v>642</v>
      </c>
      <c r="P4" s="492"/>
      <c r="Q4" s="492"/>
      <c r="R4" s="297"/>
      <c r="S4" s="296" t="s">
        <v>506</v>
      </c>
      <c r="T4" s="297"/>
      <c r="U4" s="296" t="s">
        <v>507</v>
      </c>
      <c r="V4" s="295"/>
    </row>
    <row r="5" spans="1:24" ht="21.75" customHeight="1" x14ac:dyDescent="0.15">
      <c r="A5" s="477" t="s">
        <v>291</v>
      </c>
      <c r="B5" s="477"/>
      <c r="C5" s="477"/>
      <c r="D5" s="477"/>
      <c r="E5" s="477"/>
      <c r="F5" s="477"/>
      <c r="G5" s="279"/>
      <c r="H5" s="477" t="s">
        <v>292</v>
      </c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77"/>
      <c r="W5" s="298"/>
    </row>
    <row r="6" spans="1:24" ht="15.95" customHeight="1" x14ac:dyDescent="0.15">
      <c r="A6" s="485">
        <f>'0.役員名簿'!B7</f>
        <v>0</v>
      </c>
      <c r="B6" s="485"/>
      <c r="C6" s="485"/>
      <c r="D6" s="485"/>
      <c r="E6" s="485"/>
      <c r="F6" s="485"/>
      <c r="H6" s="486"/>
      <c r="I6" s="487"/>
      <c r="J6" s="487"/>
      <c r="K6" s="487"/>
      <c r="L6" s="487"/>
      <c r="M6" s="487"/>
      <c r="N6" s="487"/>
      <c r="O6" s="487"/>
      <c r="P6" s="487"/>
      <c r="Q6" s="487"/>
      <c r="R6" s="487"/>
      <c r="S6" s="487"/>
      <c r="T6" s="487"/>
      <c r="U6" s="487"/>
      <c r="V6" s="488"/>
      <c r="W6" s="299"/>
    </row>
    <row r="7" spans="1:24" ht="15.95" customHeight="1" x14ac:dyDescent="0.15">
      <c r="A7" s="485"/>
      <c r="B7" s="485"/>
      <c r="C7" s="485"/>
      <c r="D7" s="485"/>
      <c r="E7" s="485"/>
      <c r="F7" s="485"/>
      <c r="H7" s="489"/>
      <c r="I7" s="490"/>
      <c r="J7" s="490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1"/>
      <c r="W7" s="299"/>
    </row>
    <row r="9" spans="1:24" ht="25.5" customHeight="1" x14ac:dyDescent="0.15">
      <c r="A9" s="474" t="s">
        <v>293</v>
      </c>
      <c r="B9" s="475"/>
      <c r="C9" s="475"/>
      <c r="D9" s="475"/>
      <c r="E9" s="475"/>
      <c r="F9" s="475"/>
      <c r="G9" s="475"/>
      <c r="H9" s="474" t="s">
        <v>294</v>
      </c>
      <c r="I9" s="475"/>
      <c r="J9" s="475"/>
      <c r="K9" s="475"/>
      <c r="L9" s="475"/>
      <c r="M9" s="475"/>
      <c r="N9" s="475"/>
      <c r="O9" s="475"/>
      <c r="P9" s="475"/>
      <c r="Q9" s="476"/>
      <c r="R9" s="477" t="s">
        <v>295</v>
      </c>
      <c r="S9" s="477"/>
      <c r="T9" s="477"/>
      <c r="U9" s="477"/>
      <c r="V9" s="477"/>
      <c r="W9" s="298"/>
    </row>
    <row r="10" spans="1:24" ht="25.5" customHeight="1" x14ac:dyDescent="0.15">
      <c r="A10" s="478" t="s">
        <v>296</v>
      </c>
      <c r="B10" s="479"/>
      <c r="C10" s="479"/>
      <c r="D10" s="479"/>
      <c r="E10" s="479"/>
      <c r="F10" s="479"/>
      <c r="G10" s="479"/>
      <c r="H10" s="480">
        <f>COUNTIF('0.役員名簿'!D10:D26,"〇")</f>
        <v>0</v>
      </c>
      <c r="I10" s="481"/>
      <c r="J10" s="481"/>
      <c r="K10" s="481"/>
      <c r="L10" s="481"/>
      <c r="M10" s="481" t="s">
        <v>297</v>
      </c>
      <c r="N10" s="481"/>
      <c r="O10" s="481"/>
      <c r="P10" s="481"/>
      <c r="Q10" s="482"/>
      <c r="R10" s="483">
        <f>H10*500</f>
        <v>0</v>
      </c>
      <c r="S10" s="484"/>
      <c r="T10" s="484"/>
      <c r="U10" s="484"/>
      <c r="V10" s="301" t="s">
        <v>298</v>
      </c>
      <c r="W10" s="300"/>
    </row>
    <row r="11" spans="1:24" ht="25.5" customHeight="1" x14ac:dyDescent="0.15">
      <c r="A11" s="493" t="s">
        <v>270</v>
      </c>
      <c r="B11" s="494"/>
      <c r="C11" s="494"/>
      <c r="D11" s="494"/>
      <c r="E11" s="494"/>
      <c r="F11" s="494"/>
      <c r="G11" s="494"/>
      <c r="H11" s="495">
        <f>SUM('1.参加人員'!V6:X11)</f>
        <v>0</v>
      </c>
      <c r="I11" s="496"/>
      <c r="J11" s="496"/>
      <c r="K11" s="496"/>
      <c r="L11" s="496"/>
      <c r="M11" s="496" t="s">
        <v>297</v>
      </c>
      <c r="N11" s="496"/>
      <c r="O11" s="496"/>
      <c r="P11" s="496"/>
      <c r="Q11" s="497"/>
      <c r="R11" s="483">
        <f t="shared" ref="R11:R23" si="0">H11*500</f>
        <v>0</v>
      </c>
      <c r="S11" s="484"/>
      <c r="T11" s="484"/>
      <c r="U11" s="484"/>
      <c r="V11" s="301" t="s">
        <v>298</v>
      </c>
      <c r="W11" s="300"/>
    </row>
    <row r="12" spans="1:24" ht="25.5" customHeight="1" x14ac:dyDescent="0.15">
      <c r="A12" s="493" t="s">
        <v>322</v>
      </c>
      <c r="B12" s="494"/>
      <c r="C12" s="494"/>
      <c r="D12" s="494"/>
      <c r="E12" s="494"/>
      <c r="F12" s="494"/>
      <c r="G12" s="494"/>
      <c r="H12" s="495">
        <f>SUM('1.参加人員'!V12:X15)</f>
        <v>0</v>
      </c>
      <c r="I12" s="496"/>
      <c r="J12" s="496"/>
      <c r="K12" s="496"/>
      <c r="L12" s="496"/>
      <c r="M12" s="496" t="s">
        <v>297</v>
      </c>
      <c r="N12" s="496"/>
      <c r="O12" s="496"/>
      <c r="P12" s="496"/>
      <c r="Q12" s="497"/>
      <c r="R12" s="483">
        <f t="shared" si="0"/>
        <v>0</v>
      </c>
      <c r="S12" s="484"/>
      <c r="T12" s="484"/>
      <c r="U12" s="484"/>
      <c r="V12" s="301" t="s">
        <v>298</v>
      </c>
      <c r="W12" s="300"/>
    </row>
    <row r="13" spans="1:24" ht="25.5" customHeight="1" x14ac:dyDescent="0.15">
      <c r="A13" s="493" t="s">
        <v>323</v>
      </c>
      <c r="B13" s="494"/>
      <c r="C13" s="494"/>
      <c r="D13" s="494"/>
      <c r="E13" s="494"/>
      <c r="F13" s="494"/>
      <c r="G13" s="494"/>
      <c r="H13" s="495">
        <f>SUM('1.参加人員'!V16:X20)</f>
        <v>0</v>
      </c>
      <c r="I13" s="496"/>
      <c r="J13" s="496"/>
      <c r="K13" s="496"/>
      <c r="L13" s="496"/>
      <c r="M13" s="496" t="s">
        <v>297</v>
      </c>
      <c r="N13" s="496"/>
      <c r="O13" s="496"/>
      <c r="P13" s="496"/>
      <c r="Q13" s="497"/>
      <c r="R13" s="483">
        <f t="shared" si="0"/>
        <v>0</v>
      </c>
      <c r="S13" s="484"/>
      <c r="T13" s="484"/>
      <c r="U13" s="484"/>
      <c r="V13" s="301" t="s">
        <v>298</v>
      </c>
      <c r="W13" s="300"/>
    </row>
    <row r="14" spans="1:24" ht="25.5" customHeight="1" x14ac:dyDescent="0.15">
      <c r="A14" s="505" t="s">
        <v>584</v>
      </c>
      <c r="B14" s="506"/>
      <c r="C14" s="506"/>
      <c r="D14" s="506"/>
      <c r="E14" s="506"/>
      <c r="F14" s="506"/>
      <c r="G14" s="506"/>
      <c r="H14" s="507">
        <f>SUM('1.参加人員'!V21:X22)</f>
        <v>0</v>
      </c>
      <c r="I14" s="508"/>
      <c r="J14" s="508"/>
      <c r="K14" s="508"/>
      <c r="L14" s="508"/>
      <c r="M14" s="508" t="s">
        <v>297</v>
      </c>
      <c r="N14" s="508"/>
      <c r="O14" s="508"/>
      <c r="P14" s="508"/>
      <c r="Q14" s="509"/>
      <c r="R14" s="483">
        <f t="shared" si="0"/>
        <v>0</v>
      </c>
      <c r="S14" s="484"/>
      <c r="T14" s="484"/>
      <c r="U14" s="484"/>
      <c r="V14" s="301" t="s">
        <v>298</v>
      </c>
      <c r="W14" s="300"/>
    </row>
    <row r="15" spans="1:24" ht="25.5" customHeight="1" x14ac:dyDescent="0.15">
      <c r="A15" s="498" t="s">
        <v>279</v>
      </c>
      <c r="B15" s="499"/>
      <c r="C15" s="499"/>
      <c r="D15" s="499"/>
      <c r="E15" s="499"/>
      <c r="F15" s="499"/>
      <c r="G15" s="499"/>
      <c r="H15" s="500">
        <f>SUM('1.参加人員'!V23:X25)</f>
        <v>0</v>
      </c>
      <c r="I15" s="501"/>
      <c r="J15" s="501"/>
      <c r="K15" s="501"/>
      <c r="L15" s="501"/>
      <c r="M15" s="501" t="s">
        <v>297</v>
      </c>
      <c r="N15" s="501"/>
      <c r="O15" s="501"/>
      <c r="P15" s="501"/>
      <c r="Q15" s="502"/>
      <c r="R15" s="503">
        <f t="shared" si="0"/>
        <v>0</v>
      </c>
      <c r="S15" s="504"/>
      <c r="T15" s="504"/>
      <c r="U15" s="504"/>
      <c r="V15" s="302" t="s">
        <v>298</v>
      </c>
      <c r="W15" s="300"/>
    </row>
    <row r="16" spans="1:24" ht="25.5" customHeight="1" x14ac:dyDescent="0.15">
      <c r="A16" s="498" t="s">
        <v>324</v>
      </c>
      <c r="B16" s="499"/>
      <c r="C16" s="499"/>
      <c r="D16" s="499"/>
      <c r="E16" s="499"/>
      <c r="F16" s="499"/>
      <c r="G16" s="499"/>
      <c r="H16" s="500">
        <f>SUM('1.参加人員'!V26:X31)</f>
        <v>0</v>
      </c>
      <c r="I16" s="501"/>
      <c r="J16" s="501"/>
      <c r="K16" s="501"/>
      <c r="L16" s="501"/>
      <c r="M16" s="501" t="s">
        <v>297</v>
      </c>
      <c r="N16" s="501"/>
      <c r="O16" s="501"/>
      <c r="P16" s="501"/>
      <c r="Q16" s="502"/>
      <c r="R16" s="483">
        <f t="shared" si="0"/>
        <v>0</v>
      </c>
      <c r="S16" s="484"/>
      <c r="T16" s="484"/>
      <c r="U16" s="484"/>
      <c r="V16" s="301" t="s">
        <v>298</v>
      </c>
      <c r="W16" s="300"/>
    </row>
    <row r="17" spans="1:24" ht="25.5" customHeight="1" x14ac:dyDescent="0.15">
      <c r="A17" s="498" t="s">
        <v>283</v>
      </c>
      <c r="B17" s="499"/>
      <c r="C17" s="499"/>
      <c r="D17" s="499"/>
      <c r="E17" s="499"/>
      <c r="F17" s="499"/>
      <c r="G17" s="499"/>
      <c r="H17" s="500">
        <f>SUM('1.参加人員'!V32:X33)</f>
        <v>0</v>
      </c>
      <c r="I17" s="501"/>
      <c r="J17" s="501"/>
      <c r="K17" s="501"/>
      <c r="L17" s="501"/>
      <c r="M17" s="501" t="s">
        <v>297</v>
      </c>
      <c r="N17" s="501"/>
      <c r="O17" s="501"/>
      <c r="P17" s="501"/>
      <c r="Q17" s="502"/>
      <c r="R17" s="483">
        <f t="shared" si="0"/>
        <v>0</v>
      </c>
      <c r="S17" s="484"/>
      <c r="T17" s="484"/>
      <c r="U17" s="484"/>
      <c r="V17" s="301" t="s">
        <v>298</v>
      </c>
      <c r="W17" s="300"/>
    </row>
    <row r="18" spans="1:24" ht="25.5" customHeight="1" x14ac:dyDescent="0.15">
      <c r="A18" s="498" t="s">
        <v>284</v>
      </c>
      <c r="B18" s="499"/>
      <c r="C18" s="499"/>
      <c r="D18" s="499"/>
      <c r="E18" s="499"/>
      <c r="F18" s="499"/>
      <c r="G18" s="499"/>
      <c r="H18" s="500">
        <f>SUM('1.参加人員'!V34:X37)</f>
        <v>0</v>
      </c>
      <c r="I18" s="501"/>
      <c r="J18" s="501"/>
      <c r="K18" s="501"/>
      <c r="L18" s="501"/>
      <c r="M18" s="501" t="s">
        <v>297</v>
      </c>
      <c r="N18" s="501"/>
      <c r="O18" s="501"/>
      <c r="P18" s="501"/>
      <c r="Q18" s="502"/>
      <c r="R18" s="483">
        <f t="shared" si="0"/>
        <v>0</v>
      </c>
      <c r="S18" s="484"/>
      <c r="T18" s="484"/>
      <c r="U18" s="484"/>
      <c r="V18" s="301" t="s">
        <v>298</v>
      </c>
      <c r="W18" s="300"/>
    </row>
    <row r="19" spans="1:24" ht="25.5" customHeight="1" x14ac:dyDescent="0.15">
      <c r="A19" s="498" t="s">
        <v>285</v>
      </c>
      <c r="B19" s="499"/>
      <c r="C19" s="499"/>
      <c r="D19" s="499"/>
      <c r="E19" s="499"/>
      <c r="F19" s="499"/>
      <c r="G19" s="499"/>
      <c r="H19" s="500">
        <f>SUM('1.参加人員'!V38:X40)</f>
        <v>0</v>
      </c>
      <c r="I19" s="501"/>
      <c r="J19" s="501"/>
      <c r="K19" s="501"/>
      <c r="L19" s="501"/>
      <c r="M19" s="501" t="s">
        <v>297</v>
      </c>
      <c r="N19" s="501"/>
      <c r="O19" s="501"/>
      <c r="P19" s="501"/>
      <c r="Q19" s="502"/>
      <c r="R19" s="483">
        <f t="shared" si="0"/>
        <v>0</v>
      </c>
      <c r="S19" s="484"/>
      <c r="T19" s="484"/>
      <c r="U19" s="484"/>
      <c r="V19" s="301" t="s">
        <v>298</v>
      </c>
      <c r="W19" s="300"/>
    </row>
    <row r="20" spans="1:24" ht="25.5" customHeight="1" x14ac:dyDescent="0.15">
      <c r="A20" s="498" t="s">
        <v>286</v>
      </c>
      <c r="B20" s="499"/>
      <c r="C20" s="499"/>
      <c r="D20" s="499"/>
      <c r="E20" s="499"/>
      <c r="F20" s="499"/>
      <c r="G20" s="499"/>
      <c r="H20" s="500">
        <f>SUM('1.参加人員'!V41:X43)</f>
        <v>0</v>
      </c>
      <c r="I20" s="501"/>
      <c r="J20" s="501"/>
      <c r="K20" s="501"/>
      <c r="L20" s="501"/>
      <c r="M20" s="501" t="s">
        <v>297</v>
      </c>
      <c r="N20" s="501"/>
      <c r="O20" s="501"/>
      <c r="P20" s="501"/>
      <c r="Q20" s="502"/>
      <c r="R20" s="483">
        <f t="shared" si="0"/>
        <v>0</v>
      </c>
      <c r="S20" s="484"/>
      <c r="T20" s="484"/>
      <c r="U20" s="484"/>
      <c r="V20" s="301" t="s">
        <v>298</v>
      </c>
      <c r="W20" s="300"/>
    </row>
    <row r="21" spans="1:24" ht="25.5" customHeight="1" x14ac:dyDescent="0.15">
      <c r="A21" s="498" t="s">
        <v>325</v>
      </c>
      <c r="B21" s="499"/>
      <c r="C21" s="499"/>
      <c r="D21" s="499"/>
      <c r="E21" s="499"/>
      <c r="F21" s="499"/>
      <c r="G21" s="499"/>
      <c r="H21" s="500">
        <f>'1.参加人員'!V44</f>
        <v>0</v>
      </c>
      <c r="I21" s="501"/>
      <c r="J21" s="501"/>
      <c r="K21" s="501"/>
      <c r="L21" s="501"/>
      <c r="M21" s="501" t="s">
        <v>297</v>
      </c>
      <c r="N21" s="501"/>
      <c r="O21" s="501"/>
      <c r="P21" s="501"/>
      <c r="Q21" s="502"/>
      <c r="R21" s="483">
        <f t="shared" si="0"/>
        <v>0</v>
      </c>
      <c r="S21" s="484"/>
      <c r="T21" s="484"/>
      <c r="U21" s="484"/>
      <c r="V21" s="301" t="s">
        <v>298</v>
      </c>
      <c r="W21" s="300"/>
    </row>
    <row r="22" spans="1:24" ht="25.5" customHeight="1" x14ac:dyDescent="0.15">
      <c r="A22" s="498" t="s">
        <v>287</v>
      </c>
      <c r="B22" s="499"/>
      <c r="C22" s="499"/>
      <c r="D22" s="499"/>
      <c r="E22" s="499"/>
      <c r="F22" s="499"/>
      <c r="G22" s="499"/>
      <c r="H22" s="500">
        <f>SUM('1.参加人員'!V45:X48)</f>
        <v>0</v>
      </c>
      <c r="I22" s="501"/>
      <c r="J22" s="501"/>
      <c r="K22" s="501"/>
      <c r="L22" s="501"/>
      <c r="M22" s="501" t="s">
        <v>297</v>
      </c>
      <c r="N22" s="501"/>
      <c r="O22" s="501"/>
      <c r="P22" s="501"/>
      <c r="Q22" s="502"/>
      <c r="R22" s="483">
        <f t="shared" si="0"/>
        <v>0</v>
      </c>
      <c r="S22" s="484"/>
      <c r="T22" s="484"/>
      <c r="U22" s="484"/>
      <c r="V22" s="301" t="s">
        <v>298</v>
      </c>
      <c r="W22" s="300"/>
    </row>
    <row r="23" spans="1:24" ht="25.5" customHeight="1" x14ac:dyDescent="0.15">
      <c r="A23" s="498" t="s">
        <v>326</v>
      </c>
      <c r="B23" s="499"/>
      <c r="C23" s="499"/>
      <c r="D23" s="499"/>
      <c r="E23" s="499"/>
      <c r="F23" s="499"/>
      <c r="G23" s="499"/>
      <c r="H23" s="500">
        <f>'1.参加人員'!V49</f>
        <v>0</v>
      </c>
      <c r="I23" s="501"/>
      <c r="J23" s="501"/>
      <c r="K23" s="501"/>
      <c r="L23" s="501"/>
      <c r="M23" s="501" t="s">
        <v>297</v>
      </c>
      <c r="N23" s="501"/>
      <c r="O23" s="501"/>
      <c r="P23" s="501"/>
      <c r="Q23" s="502"/>
      <c r="R23" s="483">
        <f t="shared" si="0"/>
        <v>0</v>
      </c>
      <c r="S23" s="484"/>
      <c r="T23" s="484"/>
      <c r="U23" s="484"/>
      <c r="V23" s="301" t="s">
        <v>298</v>
      </c>
      <c r="W23" s="300"/>
    </row>
    <row r="24" spans="1:24" ht="25.5" customHeight="1" x14ac:dyDescent="0.15">
      <c r="A24" s="510" t="s">
        <v>299</v>
      </c>
      <c r="B24" s="511"/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2"/>
      <c r="R24" s="483">
        <f>SUM(R10:U23)</f>
        <v>0</v>
      </c>
      <c r="S24" s="484"/>
      <c r="T24" s="484"/>
      <c r="U24" s="484"/>
      <c r="V24" s="301" t="s">
        <v>298</v>
      </c>
      <c r="W24" s="300"/>
    </row>
    <row r="25" spans="1:24" ht="18" customHeight="1" x14ac:dyDescent="0.15"/>
    <row r="26" spans="1:24" s="289" customFormat="1" ht="23.25" customHeight="1" x14ac:dyDescent="0.15">
      <c r="A26" s="514" t="s">
        <v>576</v>
      </c>
      <c r="B26" s="514"/>
      <c r="C26" s="514"/>
      <c r="D26" s="514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4"/>
      <c r="Q26" s="514"/>
      <c r="R26" s="514"/>
      <c r="S26" s="514"/>
      <c r="T26" s="514"/>
      <c r="U26" s="514"/>
      <c r="V26" s="514"/>
      <c r="W26" s="303"/>
    </row>
    <row r="27" spans="1:24" s="289" customFormat="1" ht="23.25" customHeight="1" x14ac:dyDescent="0.15">
      <c r="A27" s="514" t="s">
        <v>577</v>
      </c>
      <c r="B27" s="514"/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303"/>
    </row>
    <row r="28" spans="1:24" s="289" customFormat="1" ht="23.25" customHeight="1" x14ac:dyDescent="0.15">
      <c r="A28" s="514" t="s">
        <v>572</v>
      </c>
      <c r="B28" s="514"/>
      <c r="C28" s="514"/>
      <c r="D28" s="514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14"/>
    </row>
    <row r="29" spans="1:24" s="289" customFormat="1" ht="23.25" customHeight="1" x14ac:dyDescent="0.15">
      <c r="A29" s="515" t="s">
        <v>573</v>
      </c>
      <c r="B29" s="515"/>
      <c r="C29" s="515"/>
      <c r="D29" s="515"/>
      <c r="E29" s="515"/>
      <c r="F29" s="515"/>
      <c r="G29" s="515"/>
      <c r="H29" s="515"/>
      <c r="I29" s="515"/>
      <c r="J29" s="515"/>
      <c r="K29" s="515"/>
      <c r="L29" s="515"/>
      <c r="M29" s="515"/>
      <c r="N29" s="515"/>
      <c r="O29" s="515"/>
      <c r="P29" s="515"/>
      <c r="Q29" s="515"/>
      <c r="R29" s="515"/>
      <c r="S29" s="515"/>
      <c r="T29" s="515"/>
      <c r="U29" s="515"/>
      <c r="V29" s="515"/>
    </row>
    <row r="30" spans="1:24" s="289" customFormat="1" ht="23.25" customHeight="1" x14ac:dyDescent="0.15">
      <c r="A30" s="514" t="s">
        <v>574</v>
      </c>
      <c r="B30" s="514"/>
      <c r="C30" s="514"/>
      <c r="D30" s="514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4"/>
      <c r="Q30" s="514"/>
      <c r="R30" s="514"/>
      <c r="S30" s="514"/>
      <c r="T30" s="514"/>
      <c r="U30" s="514"/>
      <c r="V30" s="514"/>
    </row>
    <row r="31" spans="1:24" ht="23.25" customHeight="1" x14ac:dyDescent="0.15">
      <c r="A31" s="513" t="s">
        <v>575</v>
      </c>
      <c r="B31" s="513"/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3"/>
      <c r="S31" s="513"/>
      <c r="T31" s="513"/>
      <c r="U31" s="513"/>
      <c r="V31" s="513"/>
      <c r="W31" s="304"/>
      <c r="X31" s="304"/>
    </row>
    <row r="32" spans="1:24" ht="21.75" customHeight="1" x14ac:dyDescent="0.15"/>
    <row r="33" s="278" customFormat="1" ht="21.75" customHeight="1" x14ac:dyDescent="0.15"/>
    <row r="34" s="278" customFormat="1" ht="21.75" customHeight="1" x14ac:dyDescent="0.15"/>
    <row r="35" s="278" customFormat="1" ht="21.75" customHeight="1" x14ac:dyDescent="0.15"/>
    <row r="36" s="278" customFormat="1" ht="21.75" customHeight="1" x14ac:dyDescent="0.15"/>
    <row r="37" s="278" customFormat="1" ht="21.75" customHeight="1" x14ac:dyDescent="0.15"/>
    <row r="38" s="278" customFormat="1" ht="21.75" customHeight="1" x14ac:dyDescent="0.15"/>
    <row r="39" s="278" customFormat="1" ht="21.75" customHeight="1" x14ac:dyDescent="0.15"/>
    <row r="40" s="278" customFormat="1" ht="21.75" customHeight="1" x14ac:dyDescent="0.15"/>
    <row r="41" s="278" customFormat="1" ht="21.75" customHeight="1" x14ac:dyDescent="0.15"/>
    <row r="42" s="278" customFormat="1" ht="21.75" customHeight="1" x14ac:dyDescent="0.15"/>
    <row r="43" s="278" customFormat="1" ht="21.75" customHeight="1" x14ac:dyDescent="0.15"/>
    <row r="44" s="278" customFormat="1" ht="21.75" customHeight="1" x14ac:dyDescent="0.15"/>
    <row r="45" s="278" customFormat="1" ht="21.75" customHeight="1" x14ac:dyDescent="0.15"/>
    <row r="46" s="278" customFormat="1" ht="21.75" customHeight="1" x14ac:dyDescent="0.15"/>
    <row r="47" s="278" customFormat="1" ht="21.75" customHeight="1" x14ac:dyDescent="0.15"/>
    <row r="48" s="278" customFormat="1" ht="21.75" customHeight="1" x14ac:dyDescent="0.15"/>
    <row r="49" s="278" customFormat="1" ht="21.75" customHeight="1" x14ac:dyDescent="0.15"/>
    <row r="50" s="278" customFormat="1" ht="21.75" customHeight="1" x14ac:dyDescent="0.15"/>
    <row r="51" s="278" customFormat="1" ht="21.75" customHeight="1" x14ac:dyDescent="0.15"/>
    <row r="52" s="278" customFormat="1" ht="21.75" customHeight="1" x14ac:dyDescent="0.15"/>
    <row r="53" s="278" customFormat="1" ht="21.75" customHeight="1" x14ac:dyDescent="0.15"/>
    <row r="54" s="278" customFormat="1" ht="21.75" customHeight="1" x14ac:dyDescent="0.15"/>
    <row r="55" s="278" customFormat="1" ht="21.75" customHeight="1" x14ac:dyDescent="0.15"/>
    <row r="56" s="278" customFormat="1" ht="21.75" customHeight="1" x14ac:dyDescent="0.15"/>
    <row r="57" s="278" customFormat="1" ht="21.75" customHeight="1" x14ac:dyDescent="0.15"/>
    <row r="58" s="278" customFormat="1" ht="21.75" customHeight="1" x14ac:dyDescent="0.15"/>
    <row r="59" s="278" customFormat="1" ht="21.75" customHeight="1" x14ac:dyDescent="0.15"/>
    <row r="60" s="278" customFormat="1" ht="21.75" customHeight="1" x14ac:dyDescent="0.15"/>
    <row r="61" s="278" customFormat="1" ht="21.75" customHeight="1" x14ac:dyDescent="0.15"/>
    <row r="62" s="278" customFormat="1" ht="21.75" customHeight="1" x14ac:dyDescent="0.15"/>
    <row r="63" s="278" customFormat="1" ht="21.75" customHeight="1" x14ac:dyDescent="0.15"/>
    <row r="64" s="278" customFormat="1" ht="21.75" customHeight="1" x14ac:dyDescent="0.15"/>
    <row r="65" s="278" customFormat="1" ht="21.75" customHeight="1" x14ac:dyDescent="0.15"/>
    <row r="66" s="278" customFormat="1" ht="21.75" customHeight="1" x14ac:dyDescent="0.15"/>
    <row r="67" s="278" customFormat="1" ht="21.75" customHeight="1" x14ac:dyDescent="0.15"/>
    <row r="68" s="278" customFormat="1" ht="21.75" customHeight="1" x14ac:dyDescent="0.15"/>
    <row r="69" s="278" customFormat="1" ht="21.75" customHeight="1" x14ac:dyDescent="0.15"/>
    <row r="70" s="278" customFormat="1" ht="21.75" customHeight="1" x14ac:dyDescent="0.15"/>
    <row r="71" s="278" customFormat="1" ht="21.75" customHeight="1" x14ac:dyDescent="0.15"/>
    <row r="72" s="278" customFormat="1" ht="21.75" customHeight="1" x14ac:dyDescent="0.15"/>
    <row r="73" s="278" customFormat="1" ht="21.75" customHeight="1" x14ac:dyDescent="0.15"/>
    <row r="74" s="278" customFormat="1" ht="21.75" customHeight="1" x14ac:dyDescent="0.15"/>
    <row r="75" s="278" customFormat="1" ht="21.75" customHeight="1" x14ac:dyDescent="0.15"/>
    <row r="76" s="278" customFormat="1" ht="21.75" customHeight="1" x14ac:dyDescent="0.15"/>
    <row r="77" s="278" customFormat="1" ht="21.75" customHeight="1" x14ac:dyDescent="0.15"/>
    <row r="78" s="278" customFormat="1" ht="21.75" customHeight="1" x14ac:dyDescent="0.15"/>
    <row r="79" s="278" customFormat="1" ht="21.75" customHeight="1" x14ac:dyDescent="0.15"/>
    <row r="80" s="278" customFormat="1" ht="21.75" customHeight="1" x14ac:dyDescent="0.15"/>
    <row r="81" s="278" customFormat="1" ht="21.75" customHeight="1" x14ac:dyDescent="0.15"/>
    <row r="82" s="278" customFormat="1" ht="21.75" customHeight="1" x14ac:dyDescent="0.15"/>
    <row r="83" s="278" customFormat="1" ht="21.75" customHeight="1" x14ac:dyDescent="0.15"/>
    <row r="84" s="278" customFormat="1" ht="21.75" customHeight="1" x14ac:dyDescent="0.15"/>
    <row r="85" s="278" customFormat="1" ht="21.75" customHeight="1" x14ac:dyDescent="0.15"/>
    <row r="86" s="278" customFormat="1" ht="21.75" customHeight="1" x14ac:dyDescent="0.15"/>
    <row r="87" s="278" customFormat="1" ht="21.75" customHeight="1" x14ac:dyDescent="0.15"/>
    <row r="88" s="278" customFormat="1" ht="21.75" customHeight="1" x14ac:dyDescent="0.15"/>
    <row r="89" s="278" customFormat="1" ht="21.75" customHeight="1" x14ac:dyDescent="0.15"/>
    <row r="90" s="278" customFormat="1" ht="21.75" customHeight="1" x14ac:dyDescent="0.15"/>
    <row r="91" s="278" customFormat="1" ht="21.75" customHeight="1" x14ac:dyDescent="0.15"/>
    <row r="92" s="278" customFormat="1" ht="21.75" customHeight="1" x14ac:dyDescent="0.15"/>
    <row r="93" s="278" customFormat="1" ht="21.75" customHeight="1" x14ac:dyDescent="0.15"/>
    <row r="94" s="278" customFormat="1" ht="21.75" customHeight="1" x14ac:dyDescent="0.15"/>
    <row r="95" s="278" customFormat="1" ht="21.75" customHeight="1" x14ac:dyDescent="0.15"/>
    <row r="96" s="278" customFormat="1" ht="21.75" customHeight="1" x14ac:dyDescent="0.15"/>
    <row r="97" s="278" customFormat="1" ht="21.75" customHeight="1" x14ac:dyDescent="0.15"/>
    <row r="98" s="278" customFormat="1" ht="21.75" customHeight="1" x14ac:dyDescent="0.15"/>
    <row r="99" s="278" customFormat="1" ht="21.75" customHeight="1" x14ac:dyDescent="0.15"/>
    <row r="100" s="278" customFormat="1" ht="21.75" customHeight="1" x14ac:dyDescent="0.15"/>
    <row r="101" s="278" customFormat="1" ht="21.75" customHeight="1" x14ac:dyDescent="0.15"/>
    <row r="102" s="278" customFormat="1" ht="21.75" customHeight="1" x14ac:dyDescent="0.15"/>
    <row r="103" s="278" customFormat="1" ht="21.75" customHeight="1" x14ac:dyDescent="0.15"/>
    <row r="104" s="278" customFormat="1" ht="21.75" customHeight="1" x14ac:dyDescent="0.15"/>
    <row r="105" s="278" customFormat="1" ht="21.75" customHeight="1" x14ac:dyDescent="0.15"/>
    <row r="106" s="278" customFormat="1" ht="21.75" customHeight="1" x14ac:dyDescent="0.15"/>
    <row r="107" s="278" customFormat="1" ht="21.75" customHeight="1" x14ac:dyDescent="0.15"/>
    <row r="108" s="278" customFormat="1" ht="21.75" customHeight="1" x14ac:dyDescent="0.15"/>
    <row r="109" s="278" customFormat="1" ht="21.75" customHeight="1" x14ac:dyDescent="0.15"/>
    <row r="110" s="278" customFormat="1" ht="21.75" customHeight="1" x14ac:dyDescent="0.15"/>
    <row r="111" s="278" customFormat="1" ht="21.75" customHeight="1" x14ac:dyDescent="0.15"/>
    <row r="112" s="278" customFormat="1" ht="21.75" customHeight="1" x14ac:dyDescent="0.15"/>
    <row r="113" s="278" customFormat="1" ht="21.75" customHeight="1" x14ac:dyDescent="0.15"/>
    <row r="114" s="278" customFormat="1" ht="21.75" customHeight="1" x14ac:dyDescent="0.15"/>
    <row r="115" s="278" customFormat="1" ht="21.75" customHeight="1" x14ac:dyDescent="0.15"/>
    <row r="116" s="278" customFormat="1" ht="21.75" customHeight="1" x14ac:dyDescent="0.15"/>
    <row r="117" s="278" customFormat="1" ht="21.75" customHeight="1" x14ac:dyDescent="0.15"/>
    <row r="118" s="278" customFormat="1" ht="21.75" customHeight="1" x14ac:dyDescent="0.15"/>
    <row r="119" s="278" customFormat="1" ht="21.75" customHeight="1" x14ac:dyDescent="0.15"/>
    <row r="120" s="278" customFormat="1" ht="21.75" customHeight="1" x14ac:dyDescent="0.15"/>
    <row r="121" s="278" customFormat="1" ht="21.75" customHeight="1" x14ac:dyDescent="0.15"/>
    <row r="122" s="278" customFormat="1" ht="21.75" customHeight="1" x14ac:dyDescent="0.15"/>
    <row r="123" s="278" customFormat="1" ht="21.75" customHeight="1" x14ac:dyDescent="0.15"/>
    <row r="124" s="278" customFormat="1" ht="21.75" customHeight="1" x14ac:dyDescent="0.15"/>
    <row r="125" s="278" customFormat="1" ht="21.75" customHeight="1" x14ac:dyDescent="0.15"/>
    <row r="126" s="278" customFormat="1" ht="21.75" customHeight="1" x14ac:dyDescent="0.15"/>
    <row r="127" s="278" customFormat="1" ht="21.75" customHeight="1" x14ac:dyDescent="0.15"/>
    <row r="128" s="278" customFormat="1" ht="21.75" customHeight="1" x14ac:dyDescent="0.15"/>
    <row r="129" s="278" customFormat="1" ht="21.75" customHeight="1" x14ac:dyDescent="0.15"/>
    <row r="130" s="278" customFormat="1" ht="21.75" customHeight="1" x14ac:dyDescent="0.15"/>
    <row r="131" s="278" customFormat="1" ht="21.75" customHeight="1" x14ac:dyDescent="0.15"/>
    <row r="132" s="278" customFormat="1" ht="21.75" customHeight="1" x14ac:dyDescent="0.15"/>
    <row r="133" s="278" customFormat="1" ht="21.75" customHeight="1" x14ac:dyDescent="0.15"/>
    <row r="134" s="278" customFormat="1" ht="21.75" customHeight="1" x14ac:dyDescent="0.15"/>
    <row r="135" s="278" customFormat="1" ht="21.75" customHeight="1" x14ac:dyDescent="0.15"/>
    <row r="136" s="278" customFormat="1" ht="21.75" customHeight="1" x14ac:dyDescent="0.15"/>
    <row r="137" s="278" customFormat="1" ht="21.75" customHeight="1" x14ac:dyDescent="0.15"/>
    <row r="138" s="278" customFormat="1" ht="21.75" customHeight="1" x14ac:dyDescent="0.15"/>
    <row r="139" s="278" customFormat="1" ht="21.75" customHeight="1" x14ac:dyDescent="0.15"/>
    <row r="140" s="278" customFormat="1" ht="21.75" customHeight="1" x14ac:dyDescent="0.15"/>
    <row r="141" s="278" customFormat="1" ht="21.75" customHeight="1" x14ac:dyDescent="0.15"/>
    <row r="142" s="278" customFormat="1" ht="21.75" customHeight="1" x14ac:dyDescent="0.15"/>
    <row r="143" s="278" customFormat="1" ht="21.75" customHeight="1" x14ac:dyDescent="0.15"/>
    <row r="144" s="278" customFormat="1" ht="21.75" customHeight="1" x14ac:dyDescent="0.15"/>
    <row r="145" s="278" customFormat="1" ht="21.75" customHeight="1" x14ac:dyDescent="0.15"/>
    <row r="146" s="278" customFormat="1" ht="21.75" customHeight="1" x14ac:dyDescent="0.15"/>
    <row r="147" s="278" customFormat="1" ht="21.75" customHeight="1" x14ac:dyDescent="0.15"/>
    <row r="148" s="278" customFormat="1" ht="21.75" customHeight="1" x14ac:dyDescent="0.15"/>
    <row r="149" s="278" customFormat="1" ht="21.75" customHeight="1" x14ac:dyDescent="0.15"/>
    <row r="150" s="278" customFormat="1" ht="21.75" customHeight="1" x14ac:dyDescent="0.15"/>
    <row r="151" s="278" customFormat="1" ht="21.75" customHeight="1" x14ac:dyDescent="0.15"/>
    <row r="152" s="278" customFormat="1" ht="21.75" customHeight="1" x14ac:dyDescent="0.15"/>
    <row r="153" s="278" customFormat="1" ht="21.75" customHeight="1" x14ac:dyDescent="0.15"/>
    <row r="154" s="278" customFormat="1" ht="21.75" customHeight="1" x14ac:dyDescent="0.15"/>
    <row r="155" s="278" customFormat="1" ht="21.75" customHeight="1" x14ac:dyDescent="0.15"/>
    <row r="156" s="278" customFormat="1" ht="21.75" customHeight="1" x14ac:dyDescent="0.15"/>
    <row r="157" s="278" customFormat="1" ht="21.75" customHeight="1" x14ac:dyDescent="0.15"/>
    <row r="158" s="278" customFormat="1" ht="21.75" customHeight="1" x14ac:dyDescent="0.15"/>
    <row r="159" s="278" customFormat="1" ht="21.75" customHeight="1" x14ac:dyDescent="0.15"/>
    <row r="160" s="278" customFormat="1" ht="21.75" customHeight="1" x14ac:dyDescent="0.15"/>
    <row r="161" s="278" customFormat="1" ht="21.75" customHeight="1" x14ac:dyDescent="0.15"/>
    <row r="162" s="278" customFormat="1" ht="21.75" customHeight="1" x14ac:dyDescent="0.15"/>
    <row r="163" s="278" customFormat="1" ht="21.75" customHeight="1" x14ac:dyDescent="0.15"/>
    <row r="164" s="278" customFormat="1" ht="21.75" customHeight="1" x14ac:dyDescent="0.15"/>
    <row r="165" s="278" customFormat="1" ht="21.75" customHeight="1" x14ac:dyDescent="0.15"/>
    <row r="166" s="278" customFormat="1" ht="21.75" customHeight="1" x14ac:dyDescent="0.15"/>
    <row r="167" s="278" customFormat="1" ht="21.75" customHeight="1" x14ac:dyDescent="0.15"/>
    <row r="168" s="278" customFormat="1" ht="21.75" customHeight="1" x14ac:dyDescent="0.15"/>
    <row r="169" s="278" customFormat="1" ht="21.75" customHeight="1" x14ac:dyDescent="0.15"/>
    <row r="170" s="278" customFormat="1" ht="21.75" customHeight="1" x14ac:dyDescent="0.15"/>
    <row r="171" s="278" customFormat="1" ht="21.75" customHeight="1" x14ac:dyDescent="0.15"/>
    <row r="172" s="278" customFormat="1" ht="21.75" customHeight="1" x14ac:dyDescent="0.15"/>
    <row r="173" s="278" customFormat="1" ht="21.75" customHeight="1" x14ac:dyDescent="0.15"/>
    <row r="174" s="278" customFormat="1" ht="21.75" customHeight="1" x14ac:dyDescent="0.15"/>
    <row r="175" s="278" customFormat="1" ht="21.75" customHeight="1" x14ac:dyDescent="0.15"/>
    <row r="176" s="278" customFormat="1" ht="21.75" customHeight="1" x14ac:dyDescent="0.15"/>
    <row r="177" s="278" customFormat="1" ht="21.75" customHeight="1" x14ac:dyDescent="0.15"/>
    <row r="178" s="278" customFormat="1" ht="21.75" customHeight="1" x14ac:dyDescent="0.15"/>
    <row r="179" s="278" customFormat="1" ht="21.75" customHeight="1" x14ac:dyDescent="0.15"/>
    <row r="180" s="278" customFormat="1" ht="21.75" customHeight="1" x14ac:dyDescent="0.15"/>
    <row r="181" s="278" customFormat="1" ht="21.75" customHeight="1" x14ac:dyDescent="0.15"/>
    <row r="182" s="278" customFormat="1" ht="21.75" customHeight="1" x14ac:dyDescent="0.15"/>
    <row r="183" s="278" customFormat="1" ht="21.75" customHeight="1" x14ac:dyDescent="0.15"/>
    <row r="184" s="278" customFormat="1" ht="21.75" customHeight="1" x14ac:dyDescent="0.15"/>
    <row r="185" s="278" customFormat="1" ht="21.75" customHeight="1" x14ac:dyDescent="0.15"/>
    <row r="186" s="278" customFormat="1" ht="21.75" customHeight="1" x14ac:dyDescent="0.15"/>
    <row r="187" s="278" customFormat="1" ht="21.75" customHeight="1" x14ac:dyDescent="0.15"/>
    <row r="188" s="278" customFormat="1" ht="21.75" customHeight="1" x14ac:dyDescent="0.15"/>
    <row r="189" s="278" customFormat="1" ht="21.75" customHeight="1" x14ac:dyDescent="0.15"/>
    <row r="190" s="278" customFormat="1" ht="21.75" customHeight="1" x14ac:dyDescent="0.15"/>
    <row r="191" s="278" customFormat="1" ht="21.75" customHeight="1" x14ac:dyDescent="0.15"/>
    <row r="192" s="278" customFormat="1" ht="21.75" customHeight="1" x14ac:dyDescent="0.15"/>
    <row r="193" s="278" customFormat="1" ht="21.75" customHeight="1" x14ac:dyDescent="0.15"/>
    <row r="194" s="278" customFormat="1" ht="21.75" customHeight="1" x14ac:dyDescent="0.15"/>
    <row r="195" s="278" customFormat="1" ht="21.75" customHeight="1" x14ac:dyDescent="0.15"/>
    <row r="196" s="278" customFormat="1" ht="21.75" customHeight="1" x14ac:dyDescent="0.15"/>
    <row r="197" s="278" customFormat="1" ht="21.75" customHeight="1" x14ac:dyDescent="0.15"/>
    <row r="198" s="278" customFormat="1" ht="21.75" customHeight="1" x14ac:dyDescent="0.15"/>
    <row r="199" s="278" customFormat="1" ht="21.75" customHeight="1" x14ac:dyDescent="0.15"/>
    <row r="200" s="278" customFormat="1" ht="21.75" customHeight="1" x14ac:dyDescent="0.15"/>
    <row r="201" s="278" customFormat="1" ht="21.75" customHeight="1" x14ac:dyDescent="0.15"/>
    <row r="202" s="278" customFormat="1" ht="21.75" customHeight="1" x14ac:dyDescent="0.15"/>
    <row r="203" s="278" customFormat="1" ht="21.75" customHeight="1" x14ac:dyDescent="0.15"/>
    <row r="204" s="278" customFormat="1" ht="21.75" customHeight="1" x14ac:dyDescent="0.15"/>
    <row r="205" s="278" customFormat="1" ht="21.75" customHeight="1" x14ac:dyDescent="0.15"/>
    <row r="206" s="278" customFormat="1" ht="21.75" customHeight="1" x14ac:dyDescent="0.15"/>
    <row r="207" s="278" customFormat="1" ht="21.75" customHeight="1" x14ac:dyDescent="0.15"/>
    <row r="208" s="278" customFormat="1" ht="21.75" customHeight="1" x14ac:dyDescent="0.15"/>
    <row r="209" s="278" customFormat="1" ht="21.75" customHeight="1" x14ac:dyDescent="0.15"/>
    <row r="210" s="278" customFormat="1" ht="21.75" customHeight="1" x14ac:dyDescent="0.15"/>
    <row r="211" s="278" customFormat="1" ht="21.75" customHeight="1" x14ac:dyDescent="0.15"/>
    <row r="212" s="278" customFormat="1" ht="21.75" customHeight="1" x14ac:dyDescent="0.15"/>
    <row r="213" s="278" customFormat="1" ht="21.75" customHeight="1" x14ac:dyDescent="0.15"/>
    <row r="214" s="278" customFormat="1" ht="21.75" customHeight="1" x14ac:dyDescent="0.15"/>
    <row r="215" s="278" customFormat="1" ht="21.75" customHeight="1" x14ac:dyDescent="0.15"/>
    <row r="216" s="278" customFormat="1" ht="21.75" customHeight="1" x14ac:dyDescent="0.15"/>
    <row r="217" s="278" customFormat="1" ht="21.75" customHeight="1" x14ac:dyDescent="0.15"/>
    <row r="218" s="278" customFormat="1" ht="21.75" customHeight="1" x14ac:dyDescent="0.15"/>
    <row r="219" s="278" customFormat="1" ht="21.75" customHeight="1" x14ac:dyDescent="0.15"/>
    <row r="220" s="278" customFormat="1" ht="21.75" customHeight="1" x14ac:dyDescent="0.15"/>
    <row r="221" s="278" customFormat="1" ht="21.75" customHeight="1" x14ac:dyDescent="0.15"/>
    <row r="222" s="278" customFormat="1" ht="21.75" customHeight="1" x14ac:dyDescent="0.15"/>
    <row r="223" s="278" customFormat="1" ht="21.75" customHeight="1" x14ac:dyDescent="0.15"/>
    <row r="224" s="278" customFormat="1" ht="21.75" customHeight="1" x14ac:dyDescent="0.15"/>
    <row r="225" s="278" customFormat="1" ht="21.75" customHeight="1" x14ac:dyDescent="0.15"/>
    <row r="226" s="278" customFormat="1" ht="21.75" customHeight="1" x14ac:dyDescent="0.15"/>
    <row r="227" s="278" customFormat="1" ht="21.75" customHeight="1" x14ac:dyDescent="0.15"/>
    <row r="228" s="278" customFormat="1" ht="21.75" customHeight="1" x14ac:dyDescent="0.15"/>
    <row r="229" s="278" customFormat="1" ht="21.75" customHeight="1" x14ac:dyDescent="0.15"/>
    <row r="230" s="278" customFormat="1" ht="21.75" customHeight="1" x14ac:dyDescent="0.15"/>
    <row r="231" s="278" customFormat="1" ht="21.75" customHeight="1" x14ac:dyDescent="0.15"/>
    <row r="232" s="278" customFormat="1" ht="21.75" customHeight="1" x14ac:dyDescent="0.15"/>
    <row r="233" s="278" customFormat="1" ht="21.75" customHeight="1" x14ac:dyDescent="0.15"/>
    <row r="234" s="278" customFormat="1" ht="21.75" customHeight="1" x14ac:dyDescent="0.15"/>
    <row r="235" s="278" customFormat="1" ht="21.75" customHeight="1" x14ac:dyDescent="0.15"/>
    <row r="236" s="278" customFormat="1" ht="21.75" customHeight="1" x14ac:dyDescent="0.15"/>
    <row r="237" s="278" customFormat="1" ht="21.75" customHeight="1" x14ac:dyDescent="0.15"/>
    <row r="238" s="278" customFormat="1" ht="21.75" customHeight="1" x14ac:dyDescent="0.15"/>
    <row r="239" s="278" customFormat="1" ht="21.75" customHeight="1" x14ac:dyDescent="0.15"/>
    <row r="240" s="278" customFormat="1" ht="21.75" customHeight="1" x14ac:dyDescent="0.15"/>
    <row r="241" s="278" customFormat="1" ht="21.75" customHeight="1" x14ac:dyDescent="0.15"/>
    <row r="242" s="278" customFormat="1" ht="21.75" customHeight="1" x14ac:dyDescent="0.15"/>
    <row r="243" s="278" customFormat="1" ht="21.75" customHeight="1" x14ac:dyDescent="0.15"/>
    <row r="244" s="278" customFormat="1" ht="21.75" customHeight="1" x14ac:dyDescent="0.15"/>
    <row r="245" s="278" customFormat="1" ht="21.75" customHeight="1" x14ac:dyDescent="0.15"/>
    <row r="246" s="278" customFormat="1" ht="21.75" customHeight="1" x14ac:dyDescent="0.15"/>
    <row r="247" s="278" customFormat="1" ht="21.75" customHeight="1" x14ac:dyDescent="0.15"/>
    <row r="248" s="278" customFormat="1" ht="21.75" customHeight="1" x14ac:dyDescent="0.15"/>
    <row r="249" s="278" customFormat="1" ht="21.75" customHeight="1" x14ac:dyDescent="0.15"/>
    <row r="250" s="278" customFormat="1" ht="21.75" customHeight="1" x14ac:dyDescent="0.15"/>
    <row r="251" s="278" customFormat="1" ht="21.75" customHeight="1" x14ac:dyDescent="0.15"/>
    <row r="252" s="278" customFormat="1" ht="21.75" customHeight="1" x14ac:dyDescent="0.15"/>
    <row r="253" s="278" customFormat="1" ht="21.75" customHeight="1" x14ac:dyDescent="0.15"/>
    <row r="254" s="278" customFormat="1" ht="21.75" customHeight="1" x14ac:dyDescent="0.15"/>
    <row r="255" s="278" customFormat="1" ht="21.75" customHeight="1" x14ac:dyDescent="0.15"/>
    <row r="256" s="278" customFormat="1" ht="21.75" customHeight="1" x14ac:dyDescent="0.15"/>
    <row r="257" s="278" customFormat="1" ht="21.75" customHeight="1" x14ac:dyDescent="0.15"/>
    <row r="258" s="278" customFormat="1" ht="21.75" customHeight="1" x14ac:dyDescent="0.15"/>
    <row r="259" s="278" customFormat="1" ht="21.75" customHeight="1" x14ac:dyDescent="0.15"/>
    <row r="260" s="278" customFormat="1" ht="21.75" customHeight="1" x14ac:dyDescent="0.15"/>
    <row r="261" s="278" customFormat="1" ht="21.75" customHeight="1" x14ac:dyDescent="0.15"/>
    <row r="262" s="278" customFormat="1" ht="21.75" customHeight="1" x14ac:dyDescent="0.15"/>
    <row r="263" s="278" customFormat="1" ht="21.75" customHeight="1" x14ac:dyDescent="0.15"/>
    <row r="264" s="278" customFormat="1" ht="21.75" customHeight="1" x14ac:dyDescent="0.15"/>
    <row r="265" s="278" customFormat="1" ht="21.75" customHeight="1" x14ac:dyDescent="0.15"/>
    <row r="266" s="278" customFormat="1" ht="21.75" customHeight="1" x14ac:dyDescent="0.15"/>
    <row r="267" s="278" customFormat="1" ht="21.75" customHeight="1" x14ac:dyDescent="0.15"/>
    <row r="268" s="278" customFormat="1" ht="21.75" customHeight="1" x14ac:dyDescent="0.15"/>
    <row r="269" s="278" customFormat="1" ht="21.75" customHeight="1" x14ac:dyDescent="0.15"/>
    <row r="270" s="278" customFormat="1" ht="21.75" customHeight="1" x14ac:dyDescent="0.15"/>
    <row r="271" s="278" customFormat="1" ht="21.75" customHeight="1" x14ac:dyDescent="0.15"/>
    <row r="272" s="278" customFormat="1" ht="21.75" customHeight="1" x14ac:dyDescent="0.15"/>
    <row r="273" s="278" customFormat="1" ht="21.75" customHeight="1" x14ac:dyDescent="0.15"/>
    <row r="274" s="278" customFormat="1" ht="21.75" customHeight="1" x14ac:dyDescent="0.15"/>
    <row r="275" s="278" customFormat="1" ht="21.75" customHeight="1" x14ac:dyDescent="0.15"/>
    <row r="276" s="278" customFormat="1" ht="21.75" customHeight="1" x14ac:dyDescent="0.15"/>
    <row r="277" s="278" customFormat="1" ht="21.75" customHeight="1" x14ac:dyDescent="0.15"/>
    <row r="278" s="278" customFormat="1" ht="21.75" customHeight="1" x14ac:dyDescent="0.15"/>
    <row r="279" s="278" customFormat="1" ht="21.75" customHeight="1" x14ac:dyDescent="0.15"/>
    <row r="280" s="278" customFormat="1" ht="21.75" customHeight="1" x14ac:dyDescent="0.15"/>
    <row r="281" s="278" customFormat="1" ht="21.75" customHeight="1" x14ac:dyDescent="0.15"/>
    <row r="282" s="278" customFormat="1" ht="21.75" customHeight="1" x14ac:dyDescent="0.15"/>
    <row r="283" s="278" customFormat="1" ht="21.75" customHeight="1" x14ac:dyDescent="0.15"/>
    <row r="284" s="278" customFormat="1" ht="21.75" customHeight="1" x14ac:dyDescent="0.15"/>
    <row r="285" s="278" customFormat="1" ht="21.75" customHeight="1" x14ac:dyDescent="0.15"/>
    <row r="286" s="278" customFormat="1" ht="21.75" customHeight="1" x14ac:dyDescent="0.15"/>
    <row r="287" s="278" customFormat="1" ht="21.75" customHeight="1" x14ac:dyDescent="0.15"/>
    <row r="288" s="278" customFormat="1" ht="21.75" customHeight="1" x14ac:dyDescent="0.15"/>
    <row r="289" s="278" customFormat="1" ht="21.75" customHeight="1" x14ac:dyDescent="0.15"/>
    <row r="290" s="278" customFormat="1" ht="21.75" customHeight="1" x14ac:dyDescent="0.15"/>
    <row r="291" s="278" customFormat="1" ht="21.75" customHeight="1" x14ac:dyDescent="0.15"/>
    <row r="292" s="278" customFormat="1" ht="21.75" customHeight="1" x14ac:dyDescent="0.15"/>
    <row r="293" s="278" customFormat="1" ht="21.75" customHeight="1" x14ac:dyDescent="0.15"/>
    <row r="294" s="278" customFormat="1" ht="21.75" customHeight="1" x14ac:dyDescent="0.15"/>
    <row r="295" s="278" customFormat="1" ht="21.75" customHeight="1" x14ac:dyDescent="0.15"/>
    <row r="296" s="278" customFormat="1" ht="21.75" customHeight="1" x14ac:dyDescent="0.15"/>
    <row r="297" s="278" customFormat="1" ht="21.75" customHeight="1" x14ac:dyDescent="0.15"/>
    <row r="298" s="278" customFormat="1" ht="21.75" customHeight="1" x14ac:dyDescent="0.15"/>
    <row r="299" s="278" customFormat="1" ht="21.75" customHeight="1" x14ac:dyDescent="0.15"/>
    <row r="300" s="278" customFormat="1" ht="21.75" customHeight="1" x14ac:dyDescent="0.15"/>
    <row r="301" s="278" customFormat="1" ht="21.75" customHeight="1" x14ac:dyDescent="0.15"/>
    <row r="302" s="278" customFormat="1" ht="21.75" customHeight="1" x14ac:dyDescent="0.15"/>
    <row r="303" s="278" customFormat="1" ht="21.75" customHeight="1" x14ac:dyDescent="0.15"/>
    <row r="304" s="278" customFormat="1" ht="21.75" customHeight="1" x14ac:dyDescent="0.15"/>
    <row r="305" s="278" customFormat="1" ht="21.75" customHeight="1" x14ac:dyDescent="0.15"/>
    <row r="306" s="278" customFormat="1" ht="21.75" customHeight="1" x14ac:dyDescent="0.15"/>
    <row r="307" s="278" customFormat="1" ht="21.75" customHeight="1" x14ac:dyDescent="0.15"/>
    <row r="308" s="278" customFormat="1" ht="21.75" customHeight="1" x14ac:dyDescent="0.15"/>
    <row r="309" s="278" customFormat="1" ht="21.75" customHeight="1" x14ac:dyDescent="0.15"/>
    <row r="310" s="278" customFormat="1" ht="21.75" customHeight="1" x14ac:dyDescent="0.15"/>
    <row r="311" s="278" customFormat="1" ht="21.75" customHeight="1" x14ac:dyDescent="0.15"/>
    <row r="312" s="278" customFormat="1" ht="21.75" customHeight="1" x14ac:dyDescent="0.15"/>
    <row r="313" s="278" customFormat="1" ht="21.75" customHeight="1" x14ac:dyDescent="0.15"/>
    <row r="314" s="278" customFormat="1" ht="21.75" customHeight="1" x14ac:dyDescent="0.15"/>
    <row r="315" s="278" customFormat="1" ht="21.75" customHeight="1" x14ac:dyDescent="0.15"/>
    <row r="316" s="278" customFormat="1" ht="21.75" customHeight="1" x14ac:dyDescent="0.15"/>
    <row r="317" s="278" customFormat="1" ht="21.75" customHeight="1" x14ac:dyDescent="0.15"/>
    <row r="318" s="278" customFormat="1" ht="21.75" customHeight="1" x14ac:dyDescent="0.15"/>
    <row r="319" s="278" customFormat="1" ht="21.75" customHeight="1" x14ac:dyDescent="0.15"/>
    <row r="320" s="278" customFormat="1" ht="21.75" customHeight="1" x14ac:dyDescent="0.15"/>
    <row r="321" s="278" customFormat="1" ht="21.75" customHeight="1" x14ac:dyDescent="0.15"/>
    <row r="322" s="278" customFormat="1" ht="21.75" customHeight="1" x14ac:dyDescent="0.15"/>
    <row r="323" s="278" customFormat="1" ht="21.75" customHeight="1" x14ac:dyDescent="0.15"/>
    <row r="324" s="278" customFormat="1" ht="21.75" customHeight="1" x14ac:dyDescent="0.15"/>
    <row r="325" s="278" customFormat="1" ht="21.75" customHeight="1" x14ac:dyDescent="0.15"/>
    <row r="326" s="278" customFormat="1" ht="21.75" customHeight="1" x14ac:dyDescent="0.15"/>
    <row r="327" s="278" customFormat="1" ht="21.75" customHeight="1" x14ac:dyDescent="0.15"/>
    <row r="328" s="278" customFormat="1" ht="21.75" customHeight="1" x14ac:dyDescent="0.15"/>
    <row r="329" s="278" customFormat="1" ht="21.75" customHeight="1" x14ac:dyDescent="0.15"/>
    <row r="330" s="278" customFormat="1" ht="21.75" customHeight="1" x14ac:dyDescent="0.15"/>
    <row r="331" s="278" customFormat="1" ht="21.75" customHeight="1" x14ac:dyDescent="0.15"/>
    <row r="332" s="278" customFormat="1" ht="21.75" customHeight="1" x14ac:dyDescent="0.15"/>
    <row r="333" s="278" customFormat="1" ht="21.75" customHeight="1" x14ac:dyDescent="0.15"/>
    <row r="334" s="278" customFormat="1" ht="21.75" customHeight="1" x14ac:dyDescent="0.15"/>
    <row r="335" s="278" customFormat="1" ht="21.75" customHeight="1" x14ac:dyDescent="0.15"/>
    <row r="336" s="278" customFormat="1" ht="21.75" customHeight="1" x14ac:dyDescent="0.15"/>
    <row r="337" s="278" customFormat="1" ht="21.75" customHeight="1" x14ac:dyDescent="0.15"/>
    <row r="338" s="278" customFormat="1" ht="21.75" customHeight="1" x14ac:dyDescent="0.15"/>
    <row r="339" s="278" customFormat="1" ht="21.75" customHeight="1" x14ac:dyDescent="0.15"/>
    <row r="340" s="278" customFormat="1" ht="21.75" customHeight="1" x14ac:dyDescent="0.15"/>
    <row r="341" s="278" customFormat="1" ht="21.75" customHeight="1" x14ac:dyDescent="0.15"/>
    <row r="342" s="278" customFormat="1" ht="21.75" customHeight="1" x14ac:dyDescent="0.15"/>
    <row r="343" s="278" customFormat="1" ht="21.75" customHeight="1" x14ac:dyDescent="0.15"/>
    <row r="344" s="278" customFormat="1" ht="21.75" customHeight="1" x14ac:dyDescent="0.15"/>
    <row r="345" s="278" customFormat="1" ht="21.75" customHeight="1" x14ac:dyDescent="0.15"/>
    <row r="346" s="278" customFormat="1" ht="21.75" customHeight="1" x14ac:dyDescent="0.15"/>
    <row r="347" s="278" customFormat="1" ht="21.75" customHeight="1" x14ac:dyDescent="0.15"/>
    <row r="348" s="278" customFormat="1" ht="21.75" customHeight="1" x14ac:dyDescent="0.15"/>
    <row r="349" s="278" customFormat="1" ht="21.75" customHeight="1" x14ac:dyDescent="0.15"/>
    <row r="350" s="278" customFormat="1" ht="21.75" customHeight="1" x14ac:dyDescent="0.15"/>
    <row r="351" s="278" customFormat="1" ht="21.75" customHeight="1" x14ac:dyDescent="0.15"/>
    <row r="352" s="278" customFormat="1" ht="21.75" customHeight="1" x14ac:dyDescent="0.15"/>
    <row r="353" s="278" customFormat="1" ht="21.75" customHeight="1" x14ac:dyDescent="0.15"/>
    <row r="354" s="278" customFormat="1" ht="21.75" customHeight="1" x14ac:dyDescent="0.15"/>
    <row r="355" s="278" customFormat="1" ht="21.75" customHeight="1" x14ac:dyDescent="0.15"/>
    <row r="356" s="278" customFormat="1" ht="21.75" customHeight="1" x14ac:dyDescent="0.15"/>
    <row r="357" s="278" customFormat="1" ht="21.75" customHeight="1" x14ac:dyDescent="0.15"/>
    <row r="358" s="278" customFormat="1" ht="21.75" customHeight="1" x14ac:dyDescent="0.15"/>
    <row r="359" s="278" customFormat="1" ht="21.75" customHeight="1" x14ac:dyDescent="0.15"/>
    <row r="360" s="278" customFormat="1" ht="21.75" customHeight="1" x14ac:dyDescent="0.15"/>
    <row r="361" s="278" customFormat="1" ht="21.75" customHeight="1" x14ac:dyDescent="0.15"/>
    <row r="362" s="278" customFormat="1" ht="21.75" customHeight="1" x14ac:dyDescent="0.15"/>
    <row r="363" s="278" customFormat="1" ht="21.75" customHeight="1" x14ac:dyDescent="0.15"/>
    <row r="364" s="278" customFormat="1" ht="21.75" customHeight="1" x14ac:dyDescent="0.15"/>
    <row r="365" s="278" customFormat="1" ht="21.75" customHeight="1" x14ac:dyDescent="0.15"/>
    <row r="366" s="278" customFormat="1" ht="21.75" customHeight="1" x14ac:dyDescent="0.15"/>
    <row r="367" s="278" customFormat="1" ht="21.75" customHeight="1" x14ac:dyDescent="0.15"/>
    <row r="368" s="278" customFormat="1" ht="21.75" customHeight="1" x14ac:dyDescent="0.15"/>
    <row r="369" s="278" customFormat="1" ht="21.75" customHeight="1" x14ac:dyDescent="0.15"/>
    <row r="370" s="278" customFormat="1" ht="21.75" customHeight="1" x14ac:dyDescent="0.15"/>
    <row r="371" s="278" customFormat="1" ht="21.75" customHeight="1" x14ac:dyDescent="0.15"/>
    <row r="372" s="278" customFormat="1" ht="21.75" customHeight="1" x14ac:dyDescent="0.15"/>
    <row r="373" s="278" customFormat="1" ht="21.75" customHeight="1" x14ac:dyDescent="0.15"/>
    <row r="374" s="278" customFormat="1" ht="21.75" customHeight="1" x14ac:dyDescent="0.15"/>
    <row r="375" s="278" customFormat="1" ht="21.75" customHeight="1" x14ac:dyDescent="0.15"/>
    <row r="376" s="278" customFormat="1" ht="21.75" customHeight="1" x14ac:dyDescent="0.15"/>
    <row r="377" s="278" customFormat="1" ht="21.75" customHeight="1" x14ac:dyDescent="0.15"/>
    <row r="378" s="278" customFormat="1" ht="21.75" customHeight="1" x14ac:dyDescent="0.15"/>
    <row r="379" s="278" customFormat="1" ht="21.75" customHeight="1" x14ac:dyDescent="0.15"/>
    <row r="380" s="278" customFormat="1" ht="21.75" customHeight="1" x14ac:dyDescent="0.15"/>
    <row r="381" s="278" customFormat="1" ht="21.75" customHeight="1" x14ac:dyDescent="0.15"/>
    <row r="382" s="278" customFormat="1" ht="21.75" customHeight="1" x14ac:dyDescent="0.15"/>
    <row r="383" s="278" customFormat="1" ht="21.75" customHeight="1" x14ac:dyDescent="0.15"/>
    <row r="384" s="278" customFormat="1" ht="21.75" customHeight="1" x14ac:dyDescent="0.15"/>
    <row r="385" s="278" customFormat="1" ht="21.75" customHeight="1" x14ac:dyDescent="0.15"/>
    <row r="386" s="278" customFormat="1" ht="21.75" customHeight="1" x14ac:dyDescent="0.15"/>
    <row r="387" s="278" customFormat="1" ht="21.75" customHeight="1" x14ac:dyDescent="0.15"/>
    <row r="388" s="278" customFormat="1" ht="21.75" customHeight="1" x14ac:dyDescent="0.15"/>
    <row r="389" s="278" customFormat="1" ht="21.75" customHeight="1" x14ac:dyDescent="0.15"/>
    <row r="390" s="278" customFormat="1" ht="21.75" customHeight="1" x14ac:dyDescent="0.15"/>
    <row r="391" s="278" customFormat="1" ht="21.75" customHeight="1" x14ac:dyDescent="0.15"/>
    <row r="392" s="278" customFormat="1" ht="21.75" customHeight="1" x14ac:dyDescent="0.15"/>
    <row r="393" s="278" customFormat="1" ht="21.75" customHeight="1" x14ac:dyDescent="0.15"/>
    <row r="394" s="278" customFormat="1" ht="21.75" customHeight="1" x14ac:dyDescent="0.15"/>
    <row r="395" s="278" customFormat="1" ht="21.75" customHeight="1" x14ac:dyDescent="0.15"/>
    <row r="396" s="278" customFormat="1" ht="21.75" customHeight="1" x14ac:dyDescent="0.15"/>
    <row r="397" s="278" customFormat="1" ht="21.75" customHeight="1" x14ac:dyDescent="0.15"/>
    <row r="398" s="278" customFormat="1" ht="21.75" customHeight="1" x14ac:dyDescent="0.15"/>
    <row r="399" s="278" customFormat="1" ht="21.75" customHeight="1" x14ac:dyDescent="0.15"/>
    <row r="400" s="278" customFormat="1" ht="21.75" customHeight="1" x14ac:dyDescent="0.15"/>
    <row r="401" s="278" customFormat="1" ht="21.75" customHeight="1" x14ac:dyDescent="0.15"/>
    <row r="402" s="278" customFormat="1" ht="21.75" customHeight="1" x14ac:dyDescent="0.15"/>
    <row r="403" s="278" customFormat="1" ht="21.75" customHeight="1" x14ac:dyDescent="0.15"/>
    <row r="404" s="278" customFormat="1" ht="21.75" customHeight="1" x14ac:dyDescent="0.15"/>
    <row r="405" s="278" customFormat="1" ht="21.75" customHeight="1" x14ac:dyDescent="0.15"/>
    <row r="406" s="278" customFormat="1" ht="21.75" customHeight="1" x14ac:dyDescent="0.15"/>
    <row r="407" s="278" customFormat="1" ht="21.75" customHeight="1" x14ac:dyDescent="0.15"/>
    <row r="408" s="278" customFormat="1" ht="21.75" customHeight="1" x14ac:dyDescent="0.15"/>
    <row r="409" s="278" customFormat="1" ht="21.75" customHeight="1" x14ac:dyDescent="0.15"/>
    <row r="410" s="278" customFormat="1" ht="21.75" customHeight="1" x14ac:dyDescent="0.15"/>
    <row r="411" s="278" customFormat="1" ht="21.75" customHeight="1" x14ac:dyDescent="0.15"/>
    <row r="412" s="278" customFormat="1" ht="21.75" customHeight="1" x14ac:dyDescent="0.15"/>
    <row r="413" s="278" customFormat="1" ht="21.75" customHeight="1" x14ac:dyDescent="0.15"/>
    <row r="414" s="278" customFormat="1" ht="21.75" customHeight="1" x14ac:dyDescent="0.15"/>
    <row r="415" s="278" customFormat="1" ht="21.75" customHeight="1" x14ac:dyDescent="0.15"/>
    <row r="416" s="278" customFormat="1" ht="21.75" customHeight="1" x14ac:dyDescent="0.15"/>
    <row r="417" s="278" customFormat="1" ht="21.75" customHeight="1" x14ac:dyDescent="0.15"/>
    <row r="418" s="278" customFormat="1" ht="21.75" customHeight="1" x14ac:dyDescent="0.15"/>
    <row r="419" s="278" customFormat="1" ht="21.75" customHeight="1" x14ac:dyDescent="0.15"/>
    <row r="420" s="278" customFormat="1" ht="21.75" customHeight="1" x14ac:dyDescent="0.15"/>
    <row r="421" s="278" customFormat="1" ht="21.75" customHeight="1" x14ac:dyDescent="0.15"/>
    <row r="422" s="278" customFormat="1" ht="21.75" customHeight="1" x14ac:dyDescent="0.15"/>
    <row r="423" s="278" customFormat="1" ht="21.75" customHeight="1" x14ac:dyDescent="0.15"/>
    <row r="424" s="278" customFormat="1" ht="21.75" customHeight="1" x14ac:dyDescent="0.15"/>
    <row r="425" s="278" customFormat="1" ht="21.75" customHeight="1" x14ac:dyDescent="0.15"/>
    <row r="426" s="278" customFormat="1" ht="21.75" customHeight="1" x14ac:dyDescent="0.15"/>
    <row r="427" s="278" customFormat="1" ht="21.75" customHeight="1" x14ac:dyDescent="0.15"/>
    <row r="428" s="278" customFormat="1" ht="21.75" customHeight="1" x14ac:dyDescent="0.15"/>
    <row r="429" s="278" customFormat="1" ht="21.75" customHeight="1" x14ac:dyDescent="0.15"/>
    <row r="430" s="278" customFormat="1" ht="21.75" customHeight="1" x14ac:dyDescent="0.15"/>
    <row r="431" s="278" customFormat="1" ht="21.75" customHeight="1" x14ac:dyDescent="0.15"/>
    <row r="432" s="278" customFormat="1" ht="21.75" customHeight="1" x14ac:dyDescent="0.15"/>
    <row r="433" s="278" customFormat="1" ht="21.75" customHeight="1" x14ac:dyDescent="0.15"/>
    <row r="434" s="278" customFormat="1" ht="21.75" customHeight="1" x14ac:dyDescent="0.15"/>
    <row r="435" s="278" customFormat="1" ht="21.75" customHeight="1" x14ac:dyDescent="0.15"/>
    <row r="436" s="278" customFormat="1" ht="21.75" customHeight="1" x14ac:dyDescent="0.15"/>
    <row r="437" s="278" customFormat="1" ht="21.75" customHeight="1" x14ac:dyDescent="0.15"/>
    <row r="438" s="278" customFormat="1" ht="21.75" customHeight="1" x14ac:dyDescent="0.15"/>
    <row r="439" s="278" customFormat="1" ht="21.75" customHeight="1" x14ac:dyDescent="0.15"/>
    <row r="440" s="278" customFormat="1" ht="21.75" customHeight="1" x14ac:dyDescent="0.15"/>
    <row r="441" s="278" customFormat="1" ht="21.75" customHeight="1" x14ac:dyDescent="0.15"/>
    <row r="442" s="278" customFormat="1" ht="21.75" customHeight="1" x14ac:dyDescent="0.15"/>
    <row r="443" s="278" customFormat="1" ht="21.75" customHeight="1" x14ac:dyDescent="0.15"/>
    <row r="444" s="278" customFormat="1" ht="21.75" customHeight="1" x14ac:dyDescent="0.15"/>
    <row r="445" s="278" customFormat="1" ht="21.75" customHeight="1" x14ac:dyDescent="0.15"/>
    <row r="446" s="278" customFormat="1" ht="21.75" customHeight="1" x14ac:dyDescent="0.15"/>
    <row r="447" s="278" customFormat="1" ht="21.75" customHeight="1" x14ac:dyDescent="0.15"/>
    <row r="448" s="278" customFormat="1" ht="21.75" customHeight="1" x14ac:dyDescent="0.15"/>
    <row r="449" s="278" customFormat="1" ht="21.75" customHeight="1" x14ac:dyDescent="0.15"/>
    <row r="450" s="278" customFormat="1" ht="21.75" customHeight="1" x14ac:dyDescent="0.15"/>
    <row r="451" s="278" customFormat="1" ht="21.75" customHeight="1" x14ac:dyDescent="0.15"/>
    <row r="452" s="278" customFormat="1" ht="21.75" customHeight="1" x14ac:dyDescent="0.15"/>
    <row r="453" s="278" customFormat="1" ht="21.75" customHeight="1" x14ac:dyDescent="0.15"/>
    <row r="454" s="278" customFormat="1" ht="21.75" customHeight="1" x14ac:dyDescent="0.15"/>
    <row r="455" s="278" customFormat="1" ht="21.75" customHeight="1" x14ac:dyDescent="0.15"/>
    <row r="456" s="278" customFormat="1" ht="21.75" customHeight="1" x14ac:dyDescent="0.15"/>
    <row r="457" s="278" customFormat="1" ht="21.75" customHeight="1" x14ac:dyDescent="0.15"/>
    <row r="458" s="278" customFormat="1" ht="21.75" customHeight="1" x14ac:dyDescent="0.15"/>
    <row r="459" s="278" customFormat="1" ht="21.75" customHeight="1" x14ac:dyDescent="0.15"/>
    <row r="460" s="278" customFormat="1" ht="21.75" customHeight="1" x14ac:dyDescent="0.15"/>
    <row r="461" s="278" customFormat="1" ht="21.75" customHeight="1" x14ac:dyDescent="0.15"/>
    <row r="462" s="278" customFormat="1" ht="21.75" customHeight="1" x14ac:dyDescent="0.15"/>
    <row r="463" s="278" customFormat="1" ht="21.75" customHeight="1" x14ac:dyDescent="0.15"/>
    <row r="464" s="278" customFormat="1" ht="21.75" customHeight="1" x14ac:dyDescent="0.15"/>
    <row r="465" s="278" customFormat="1" ht="21.75" customHeight="1" x14ac:dyDescent="0.15"/>
    <row r="466" s="278" customFormat="1" ht="21.75" customHeight="1" x14ac:dyDescent="0.15"/>
    <row r="467" s="278" customFormat="1" ht="21.75" customHeight="1" x14ac:dyDescent="0.15"/>
    <row r="468" s="278" customFormat="1" ht="21.75" customHeight="1" x14ac:dyDescent="0.15"/>
    <row r="469" s="278" customFormat="1" ht="21.75" customHeight="1" x14ac:dyDescent="0.15"/>
    <row r="470" s="278" customFormat="1" ht="21.75" customHeight="1" x14ac:dyDescent="0.15"/>
    <row r="471" s="278" customFormat="1" ht="21.75" customHeight="1" x14ac:dyDescent="0.15"/>
    <row r="472" s="278" customFormat="1" ht="21.75" customHeight="1" x14ac:dyDescent="0.15"/>
    <row r="473" s="278" customFormat="1" ht="21.75" customHeight="1" x14ac:dyDescent="0.15"/>
    <row r="474" s="278" customFormat="1" ht="21.75" customHeight="1" x14ac:dyDescent="0.15"/>
    <row r="475" s="278" customFormat="1" ht="21.75" customHeight="1" x14ac:dyDescent="0.15"/>
    <row r="476" s="278" customFormat="1" ht="21.75" customHeight="1" x14ac:dyDescent="0.15"/>
    <row r="477" s="278" customFormat="1" ht="21.75" customHeight="1" x14ac:dyDescent="0.15"/>
    <row r="478" s="278" customFormat="1" ht="21.75" customHeight="1" x14ac:dyDescent="0.15"/>
    <row r="479" s="278" customFormat="1" ht="21.75" customHeight="1" x14ac:dyDescent="0.15"/>
    <row r="480" s="278" customFormat="1" ht="21.75" customHeight="1" x14ac:dyDescent="0.15"/>
    <row r="481" s="278" customFormat="1" ht="21.75" customHeight="1" x14ac:dyDescent="0.15"/>
    <row r="482" s="278" customFormat="1" ht="21.75" customHeight="1" x14ac:dyDescent="0.15"/>
    <row r="483" s="278" customFormat="1" ht="21.75" customHeight="1" x14ac:dyDescent="0.15"/>
    <row r="484" s="278" customFormat="1" ht="21.75" customHeight="1" x14ac:dyDescent="0.15"/>
    <row r="485" s="278" customFormat="1" ht="21.75" customHeight="1" x14ac:dyDescent="0.15"/>
    <row r="486" s="278" customFormat="1" ht="21.75" customHeight="1" x14ac:dyDescent="0.15"/>
    <row r="487" s="278" customFormat="1" ht="21.75" customHeight="1" x14ac:dyDescent="0.15"/>
    <row r="488" s="278" customFormat="1" ht="21.75" customHeight="1" x14ac:dyDescent="0.15"/>
    <row r="489" s="278" customFormat="1" ht="21.75" customHeight="1" x14ac:dyDescent="0.15"/>
    <row r="490" s="278" customFormat="1" ht="21.75" customHeight="1" x14ac:dyDescent="0.15"/>
    <row r="491" s="278" customFormat="1" ht="21.75" customHeight="1" x14ac:dyDescent="0.15"/>
    <row r="492" s="278" customFormat="1" ht="21.75" customHeight="1" x14ac:dyDescent="0.15"/>
    <row r="493" s="278" customFormat="1" ht="21.75" customHeight="1" x14ac:dyDescent="0.15"/>
    <row r="494" s="278" customFormat="1" ht="21.75" customHeight="1" x14ac:dyDescent="0.15"/>
    <row r="495" s="278" customFormat="1" ht="21.75" customHeight="1" x14ac:dyDescent="0.15"/>
    <row r="496" s="278" customFormat="1" ht="21.75" customHeight="1" x14ac:dyDescent="0.15"/>
    <row r="497" s="278" customFormat="1" ht="21.75" customHeight="1" x14ac:dyDescent="0.15"/>
    <row r="498" s="278" customFormat="1" ht="21.75" customHeight="1" x14ac:dyDescent="0.15"/>
    <row r="499" s="278" customFormat="1" ht="21.75" customHeight="1" x14ac:dyDescent="0.15"/>
    <row r="500" s="278" customFormat="1" ht="21.75" customHeight="1" x14ac:dyDescent="0.15"/>
    <row r="501" s="278" customFormat="1" ht="21.75" customHeight="1" x14ac:dyDescent="0.15"/>
    <row r="502" s="278" customFormat="1" ht="21.75" customHeight="1" x14ac:dyDescent="0.15"/>
    <row r="503" s="278" customFormat="1" ht="21.75" customHeight="1" x14ac:dyDescent="0.15"/>
    <row r="504" s="278" customFormat="1" ht="21.75" customHeight="1" x14ac:dyDescent="0.15"/>
    <row r="505" s="278" customFormat="1" ht="21.75" customHeight="1" x14ac:dyDescent="0.15"/>
    <row r="506" s="278" customFormat="1" ht="21.75" customHeight="1" x14ac:dyDescent="0.15"/>
    <row r="507" s="278" customFormat="1" ht="21.75" customHeight="1" x14ac:dyDescent="0.15"/>
    <row r="508" s="278" customFormat="1" ht="21.75" customHeight="1" x14ac:dyDescent="0.15"/>
    <row r="509" s="278" customFormat="1" ht="21.75" customHeight="1" x14ac:dyDescent="0.15"/>
    <row r="510" s="278" customFormat="1" ht="21.75" customHeight="1" x14ac:dyDescent="0.15"/>
    <row r="511" s="278" customFormat="1" ht="21.75" customHeight="1" x14ac:dyDescent="0.15"/>
    <row r="512" s="278" customFormat="1" ht="21.75" customHeight="1" x14ac:dyDescent="0.15"/>
    <row r="513" s="278" customFormat="1" ht="21.75" customHeight="1" x14ac:dyDescent="0.15"/>
    <row r="514" s="278" customFormat="1" ht="21.75" customHeight="1" x14ac:dyDescent="0.15"/>
    <row r="515" s="278" customFormat="1" ht="21.75" customHeight="1" x14ac:dyDescent="0.15"/>
    <row r="516" s="278" customFormat="1" ht="21.75" customHeight="1" x14ac:dyDescent="0.15"/>
    <row r="517" s="278" customFormat="1" ht="21.75" customHeight="1" x14ac:dyDescent="0.15"/>
    <row r="518" s="278" customFormat="1" ht="21.75" customHeight="1" x14ac:dyDescent="0.15"/>
    <row r="519" s="278" customFormat="1" ht="21.75" customHeight="1" x14ac:dyDescent="0.15"/>
    <row r="520" s="278" customFormat="1" ht="21.75" customHeight="1" x14ac:dyDescent="0.15"/>
    <row r="521" s="278" customFormat="1" ht="21.75" customHeight="1" x14ac:dyDescent="0.15"/>
    <row r="522" s="278" customFormat="1" ht="21.75" customHeight="1" x14ac:dyDescent="0.15"/>
    <row r="523" s="278" customFormat="1" ht="21.75" customHeight="1" x14ac:dyDescent="0.15"/>
    <row r="524" s="278" customFormat="1" ht="21.75" customHeight="1" x14ac:dyDescent="0.15"/>
    <row r="525" s="278" customFormat="1" ht="21.75" customHeight="1" x14ac:dyDescent="0.15"/>
    <row r="526" s="278" customFormat="1" ht="21.75" customHeight="1" x14ac:dyDescent="0.15"/>
    <row r="527" s="278" customFormat="1" ht="21.75" customHeight="1" x14ac:dyDescent="0.15"/>
    <row r="528" s="278" customFormat="1" ht="21.75" customHeight="1" x14ac:dyDescent="0.15"/>
    <row r="529" s="278" customFormat="1" ht="21.75" customHeight="1" x14ac:dyDescent="0.15"/>
    <row r="530" s="278" customFormat="1" ht="21.75" customHeight="1" x14ac:dyDescent="0.15"/>
    <row r="531" s="278" customFormat="1" ht="21.75" customHeight="1" x14ac:dyDescent="0.15"/>
    <row r="532" s="278" customFormat="1" ht="21.75" customHeight="1" x14ac:dyDescent="0.15"/>
    <row r="533" s="278" customFormat="1" ht="21.75" customHeight="1" x14ac:dyDescent="0.15"/>
    <row r="534" s="278" customFormat="1" ht="21.75" customHeight="1" x14ac:dyDescent="0.15"/>
    <row r="535" s="278" customFormat="1" ht="21.75" customHeight="1" x14ac:dyDescent="0.15"/>
    <row r="536" s="278" customFormat="1" ht="21.75" customHeight="1" x14ac:dyDescent="0.15"/>
    <row r="537" s="278" customFormat="1" ht="21.75" customHeight="1" x14ac:dyDescent="0.15"/>
    <row r="538" s="278" customFormat="1" ht="21.75" customHeight="1" x14ac:dyDescent="0.15"/>
    <row r="539" s="278" customFormat="1" ht="21.75" customHeight="1" x14ac:dyDescent="0.15"/>
    <row r="540" s="278" customFormat="1" ht="21.75" customHeight="1" x14ac:dyDescent="0.15"/>
    <row r="541" s="278" customFormat="1" ht="21.75" customHeight="1" x14ac:dyDescent="0.15"/>
    <row r="542" s="278" customFormat="1" ht="21.75" customHeight="1" x14ac:dyDescent="0.15"/>
    <row r="543" s="278" customFormat="1" ht="21.75" customHeight="1" x14ac:dyDescent="0.15"/>
    <row r="544" s="278" customFormat="1" ht="21.75" customHeight="1" x14ac:dyDescent="0.15"/>
    <row r="545" s="278" customFormat="1" ht="21.75" customHeight="1" x14ac:dyDescent="0.15"/>
    <row r="546" s="278" customFormat="1" ht="21.75" customHeight="1" x14ac:dyDescent="0.15"/>
    <row r="547" s="278" customFormat="1" ht="21.75" customHeight="1" x14ac:dyDescent="0.15"/>
    <row r="548" s="278" customFormat="1" ht="21.75" customHeight="1" x14ac:dyDescent="0.15"/>
    <row r="549" s="278" customFormat="1" ht="21.75" customHeight="1" x14ac:dyDescent="0.15"/>
    <row r="550" s="278" customFormat="1" ht="21.75" customHeight="1" x14ac:dyDescent="0.15"/>
    <row r="551" s="278" customFormat="1" ht="21.75" customHeight="1" x14ac:dyDescent="0.15"/>
    <row r="552" s="278" customFormat="1" ht="21.75" customHeight="1" x14ac:dyDescent="0.15"/>
    <row r="553" s="278" customFormat="1" ht="21.75" customHeight="1" x14ac:dyDescent="0.15"/>
    <row r="554" s="278" customFormat="1" ht="21.75" customHeight="1" x14ac:dyDescent="0.15"/>
    <row r="555" s="278" customFormat="1" ht="21.75" customHeight="1" x14ac:dyDescent="0.15"/>
    <row r="556" s="278" customFormat="1" ht="21.75" customHeight="1" x14ac:dyDescent="0.15"/>
    <row r="557" s="278" customFormat="1" ht="21.75" customHeight="1" x14ac:dyDescent="0.15"/>
    <row r="558" s="278" customFormat="1" ht="21.75" customHeight="1" x14ac:dyDescent="0.15"/>
    <row r="559" s="278" customFormat="1" ht="21.75" customHeight="1" x14ac:dyDescent="0.15"/>
    <row r="560" s="278" customFormat="1" ht="21.75" customHeight="1" x14ac:dyDescent="0.15"/>
    <row r="561" s="278" customFormat="1" ht="21.75" customHeight="1" x14ac:dyDescent="0.15"/>
    <row r="562" s="278" customFormat="1" ht="21.75" customHeight="1" x14ac:dyDescent="0.15"/>
    <row r="563" s="278" customFormat="1" ht="21.75" customHeight="1" x14ac:dyDescent="0.15"/>
    <row r="564" s="278" customFormat="1" ht="21.75" customHeight="1" x14ac:dyDescent="0.15"/>
    <row r="565" s="278" customFormat="1" ht="21.75" customHeight="1" x14ac:dyDescent="0.15"/>
    <row r="566" s="278" customFormat="1" ht="21.75" customHeight="1" x14ac:dyDescent="0.15"/>
    <row r="567" s="278" customFormat="1" ht="21.75" customHeight="1" x14ac:dyDescent="0.15"/>
    <row r="568" s="278" customFormat="1" ht="21.75" customHeight="1" x14ac:dyDescent="0.15"/>
    <row r="569" s="278" customFormat="1" ht="21.75" customHeight="1" x14ac:dyDescent="0.15"/>
  </sheetData>
  <sheetProtection algorithmName="SHA-512" hashValue="RzLVFqfEXILyDnNA7XLH4YyrIsG4KbmAzeoqhgsNA+wF5ZK8aONF0wA39R1qF1sNwT+14LWx7ok7DPPMpsxt8Q==" saltValue="8Z+ThNgxYM4AG0pJW9pE0w==" spinCount="100000" sheet="1" selectLockedCells="1"/>
  <mergeCells count="74">
    <mergeCell ref="A24:Q24"/>
    <mergeCell ref="R24:U24"/>
    <mergeCell ref="A31:V31"/>
    <mergeCell ref="A26:V26"/>
    <mergeCell ref="A27:V27"/>
    <mergeCell ref="A29:V29"/>
    <mergeCell ref="A28:V28"/>
    <mergeCell ref="A30:V30"/>
    <mergeCell ref="A22:G22"/>
    <mergeCell ref="H22:L22"/>
    <mergeCell ref="M22:Q22"/>
    <mergeCell ref="R22:U22"/>
    <mergeCell ref="A23:G23"/>
    <mergeCell ref="H23:L23"/>
    <mergeCell ref="M23:Q23"/>
    <mergeCell ref="R23:U23"/>
    <mergeCell ref="A20:G20"/>
    <mergeCell ref="H20:L20"/>
    <mergeCell ref="M20:Q20"/>
    <mergeCell ref="R20:U20"/>
    <mergeCell ref="A21:G21"/>
    <mergeCell ref="H21:L21"/>
    <mergeCell ref="M21:Q21"/>
    <mergeCell ref="R21:U21"/>
    <mergeCell ref="A18:G18"/>
    <mergeCell ref="H18:L18"/>
    <mergeCell ref="M18:Q18"/>
    <mergeCell ref="R18:U18"/>
    <mergeCell ref="A19:G19"/>
    <mergeCell ref="H19:L19"/>
    <mergeCell ref="M19:Q19"/>
    <mergeCell ref="R19:U19"/>
    <mergeCell ref="A16:G16"/>
    <mergeCell ref="H16:L16"/>
    <mergeCell ref="M16:Q16"/>
    <mergeCell ref="R16:U16"/>
    <mergeCell ref="A17:G17"/>
    <mergeCell ref="H17:L17"/>
    <mergeCell ref="M17:Q17"/>
    <mergeCell ref="R17:U17"/>
    <mergeCell ref="A15:G15"/>
    <mergeCell ref="H15:L15"/>
    <mergeCell ref="M15:Q15"/>
    <mergeCell ref="R15:U15"/>
    <mergeCell ref="A13:G13"/>
    <mergeCell ref="H13:L13"/>
    <mergeCell ref="M13:Q13"/>
    <mergeCell ref="R13:U13"/>
    <mergeCell ref="A14:G14"/>
    <mergeCell ref="H14:L14"/>
    <mergeCell ref="M14:Q14"/>
    <mergeCell ref="R14:U14"/>
    <mergeCell ref="A11:G11"/>
    <mergeCell ref="H11:L11"/>
    <mergeCell ref="M11:Q11"/>
    <mergeCell ref="R11:U11"/>
    <mergeCell ref="A12:G12"/>
    <mergeCell ref="H12:L12"/>
    <mergeCell ref="M12:Q12"/>
    <mergeCell ref="R12:U12"/>
    <mergeCell ref="A2:V2"/>
    <mergeCell ref="A9:G9"/>
    <mergeCell ref="H9:Q9"/>
    <mergeCell ref="R9:V9"/>
    <mergeCell ref="A10:G10"/>
    <mergeCell ref="H10:L10"/>
    <mergeCell ref="M10:Q10"/>
    <mergeCell ref="R10:U10"/>
    <mergeCell ref="A5:F5"/>
    <mergeCell ref="H5:V5"/>
    <mergeCell ref="A6:F7"/>
    <mergeCell ref="H6:V7"/>
    <mergeCell ref="O4:Q4"/>
    <mergeCell ref="L4:N4"/>
  </mergeCells>
  <phoneticPr fontId="4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'各番号（変更不可）'!$J$2:$J$41</xm:f>
          </x14:formula1>
          <xm:sqref>A6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46</vt:i4>
      </vt:variant>
    </vt:vector>
  </HeadingPairs>
  <TitlesOfParts>
    <vt:vector size="96" baseType="lpstr">
      <vt:lpstr>Facesheet</vt:lpstr>
      <vt:lpstr>データベース</vt:lpstr>
      <vt:lpstr>陸上個人申込用紙</vt:lpstr>
      <vt:lpstr>各番号（変更不可）</vt:lpstr>
      <vt:lpstr>作成及び申込要領</vt:lpstr>
      <vt:lpstr>こちらから</vt:lpstr>
      <vt:lpstr>0.役員名簿</vt:lpstr>
      <vt:lpstr>1.参加人員</vt:lpstr>
      <vt:lpstr>2.参加料内訳</vt:lpstr>
      <vt:lpstr>3.陸上（一般）</vt:lpstr>
      <vt:lpstr>4.陸上（青年・リレー）</vt:lpstr>
      <vt:lpstr>5.陸上（壮年男子）</vt:lpstr>
      <vt:lpstr>6.陸上（壮年女子）</vt:lpstr>
      <vt:lpstr>7.バスケ〔一般男子〕</vt:lpstr>
      <vt:lpstr>8.バスケ〔一般女子〕</vt:lpstr>
      <vt:lpstr>9.バスケ〔青年男子〕 </vt:lpstr>
      <vt:lpstr>10.バスケ〔青年女子〕</vt:lpstr>
      <vt:lpstr>11.バレー（一般男子）</vt:lpstr>
      <vt:lpstr>12.バレー（一般女子）</vt:lpstr>
      <vt:lpstr>13.バレー（青年男子）</vt:lpstr>
      <vt:lpstr>14.バレー（青年女子）</vt:lpstr>
      <vt:lpstr>15.バレー（壮年女子）</vt:lpstr>
      <vt:lpstr>16.ソフトテニス（一般）</vt:lpstr>
      <vt:lpstr>17.ソフトテニス（壮年）</vt:lpstr>
      <vt:lpstr>18.卓球（一般）</vt:lpstr>
      <vt:lpstr>19.卓球（青年）</vt:lpstr>
      <vt:lpstr>20.卓球（壮年）</vt:lpstr>
      <vt:lpstr>21.バド（一般男子）</vt:lpstr>
      <vt:lpstr>22.バド（一般女子）</vt:lpstr>
      <vt:lpstr>23.バド（青年）</vt:lpstr>
      <vt:lpstr>24.バド（壮年男子）</vt:lpstr>
      <vt:lpstr>25.バド（壮年女子）</vt:lpstr>
      <vt:lpstr>26.バド（混成）</vt:lpstr>
      <vt:lpstr>27.柔道（一般男子）</vt:lpstr>
      <vt:lpstr>28.柔道（青年男子）</vt:lpstr>
      <vt:lpstr>29.剣道（一般男子） </vt:lpstr>
      <vt:lpstr>30.剣道（一般女子）</vt:lpstr>
      <vt:lpstr>31.剣道（青年男子）</vt:lpstr>
      <vt:lpstr>32.剣道（青年女子）</vt:lpstr>
      <vt:lpstr>33.弓道（一般男子）</vt:lpstr>
      <vt:lpstr>34.弓道（一般女子）</vt:lpstr>
      <vt:lpstr>35.弓道（青年）</vt:lpstr>
      <vt:lpstr>36.相撲（一般男子）</vt:lpstr>
      <vt:lpstr>37.相撲（青年男子）</vt:lpstr>
      <vt:lpstr>38.相撲（個人戦）</vt:lpstr>
      <vt:lpstr>39.ソフトボール（一般男子）</vt:lpstr>
      <vt:lpstr>40.空手道（男子）</vt:lpstr>
      <vt:lpstr>41.空手道（壮年男子）</vt:lpstr>
      <vt:lpstr>42.空手道（女子）</vt:lpstr>
      <vt:lpstr>43.テニス</vt:lpstr>
      <vt:lpstr>'0.役員名簿'!Print_Area</vt:lpstr>
      <vt:lpstr>'1.参加人員'!Print_Area</vt:lpstr>
      <vt:lpstr>'10.バスケ〔青年女子〕'!Print_Area</vt:lpstr>
      <vt:lpstr>'11.バレー（一般男子）'!Print_Area</vt:lpstr>
      <vt:lpstr>'12.バレー（一般女子）'!Print_Area</vt:lpstr>
      <vt:lpstr>'13.バレー（青年男子）'!Print_Area</vt:lpstr>
      <vt:lpstr>'14.バレー（青年女子）'!Print_Area</vt:lpstr>
      <vt:lpstr>'15.バレー（壮年女子）'!Print_Area</vt:lpstr>
      <vt:lpstr>'16.ソフトテニス（一般）'!Print_Area</vt:lpstr>
      <vt:lpstr>'17.ソフトテニス（壮年）'!Print_Area</vt:lpstr>
      <vt:lpstr>'18.卓球（一般）'!Print_Area</vt:lpstr>
      <vt:lpstr>'19.卓球（青年）'!Print_Area</vt:lpstr>
      <vt:lpstr>'2.参加料内訳'!Print_Area</vt:lpstr>
      <vt:lpstr>'20.卓球（壮年）'!Print_Area</vt:lpstr>
      <vt:lpstr>'21.バド（一般男子）'!Print_Area</vt:lpstr>
      <vt:lpstr>'22.バド（一般女子）'!Print_Area</vt:lpstr>
      <vt:lpstr>'23.バド（青年）'!Print_Area</vt:lpstr>
      <vt:lpstr>'24.バド（壮年男子）'!Print_Area</vt:lpstr>
      <vt:lpstr>'25.バド（壮年女子）'!Print_Area</vt:lpstr>
      <vt:lpstr>'26.バド（混成）'!Print_Area</vt:lpstr>
      <vt:lpstr>'27.柔道（一般男子）'!Print_Area</vt:lpstr>
      <vt:lpstr>'28.柔道（青年男子）'!Print_Area</vt:lpstr>
      <vt:lpstr>'29.剣道（一般男子） '!Print_Area</vt:lpstr>
      <vt:lpstr>'3.陸上（一般）'!Print_Area</vt:lpstr>
      <vt:lpstr>'30.剣道（一般女子）'!Print_Area</vt:lpstr>
      <vt:lpstr>'31.剣道（青年男子）'!Print_Area</vt:lpstr>
      <vt:lpstr>'32.剣道（青年女子）'!Print_Area</vt:lpstr>
      <vt:lpstr>'33.弓道（一般男子）'!Print_Area</vt:lpstr>
      <vt:lpstr>'34.弓道（一般女子）'!Print_Area</vt:lpstr>
      <vt:lpstr>'35.弓道（青年）'!Print_Area</vt:lpstr>
      <vt:lpstr>'36.相撲（一般男子）'!Print_Area</vt:lpstr>
      <vt:lpstr>'37.相撲（青年男子）'!Print_Area</vt:lpstr>
      <vt:lpstr>'38.相撲（個人戦）'!Print_Area</vt:lpstr>
      <vt:lpstr>'39.ソフトボール（一般男子）'!Print_Area</vt:lpstr>
      <vt:lpstr>'4.陸上（青年・リレー）'!Print_Area</vt:lpstr>
      <vt:lpstr>'40.空手道（男子）'!Print_Area</vt:lpstr>
      <vt:lpstr>'41.空手道（壮年男子）'!Print_Area</vt:lpstr>
      <vt:lpstr>'42.空手道（女子）'!Print_Area</vt:lpstr>
      <vt:lpstr>'43.テニス'!Print_Area</vt:lpstr>
      <vt:lpstr>'5.陸上（壮年男子）'!Print_Area</vt:lpstr>
      <vt:lpstr>'6.陸上（壮年女子）'!Print_Area</vt:lpstr>
      <vt:lpstr>'7.バスケ〔一般男子〕'!Print_Area</vt:lpstr>
      <vt:lpstr>'8.バスケ〔一般女子〕'!Print_Area</vt:lpstr>
      <vt:lpstr>'9.バスケ〔青年男子〕 '!Print_Area</vt:lpstr>
      <vt:lpstr>作成及び申込要領!Print_Area</vt:lpstr>
      <vt:lpstr>陸上個人申込用紙!Print_Area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満穂 久保田</cp:lastModifiedBy>
  <cp:lastPrinted>2024-06-20T07:56:07Z</cp:lastPrinted>
  <dcterms:created xsi:type="dcterms:W3CDTF">2022-05-15T13:47:06Z</dcterms:created>
  <dcterms:modified xsi:type="dcterms:W3CDTF">2024-06-24T01:57:23Z</dcterms:modified>
</cp:coreProperties>
</file>